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5600" windowHeight="8700"/>
  </bookViews>
  <sheets>
    <sheet name="dat00_eu" sheetId="9" r:id="rId1"/>
    <sheet name="do oil and exchange rates match" sheetId="12" r:id="rId2"/>
    <sheet name="NC public libraries" sheetId="13" r:id="rId3"/>
    <sheet name="Print Circulation" sheetId="14" r:id="rId4"/>
    <sheet name="Auto Mileage" sheetId="1" r:id="rId5"/>
    <sheet name="Power" sheetId="3" r:id="rId6"/>
    <sheet name="Water" sheetId="4" r:id="rId7"/>
    <sheet name="Gas" sheetId="5" r:id="rId8"/>
    <sheet name="database" sheetId="7" r:id="rId9"/>
    <sheet name="Lotto Chances" sheetId="2" r:id="rId10"/>
    <sheet name="Linking sheets" sheetId="10" r:id="rId11"/>
  </sheets>
  <definedNames>
    <definedName name="_xlnm._FilterDatabase" localSheetId="4" hidden="1">'Auto Mileage'!$A$1:$H$80</definedName>
    <definedName name="_xlnm._FilterDatabase" localSheetId="0" hidden="1">dat00_eu!$A$2:$B$2712</definedName>
    <definedName name="_xlnm._FilterDatabase" localSheetId="5" hidden="1">Power!$B$1:$B$1</definedName>
    <definedName name="dat00_eu" localSheetId="0">dat00_eu!$D$1:$E$2142</definedName>
    <definedName name="_xlnm.Print_Titles" localSheetId="4">'Auto Mileage'!$1:$1</definedName>
    <definedName name="_xlnm.Print_Titles" localSheetId="7">Gas!$1:$1</definedName>
    <definedName name="_xlnm.Print_Titles" localSheetId="2">'NC public libraries'!$A$3:$IV$4</definedName>
    <definedName name="_xlnm.Print_Titles" localSheetId="5">Power!$1:$1</definedName>
    <definedName name="_xlnm.Print_Titles" localSheetId="6">Water!$1:$1</definedName>
  </definedNames>
  <calcPr calcId="125725"/>
</workbook>
</file>

<file path=xl/calcChain.xml><?xml version="1.0" encoding="utf-8"?>
<calcChain xmlns="http://schemas.openxmlformats.org/spreadsheetml/2006/main">
  <c r="Q52" i="13"/>
  <c r="Q24"/>
  <c r="Q21"/>
  <c r="Q15"/>
  <c r="Q19"/>
  <c r="Q8"/>
  <c r="Q36"/>
  <c r="Q37"/>
  <c r="Q16"/>
  <c r="Q50"/>
  <c r="Q10"/>
  <c r="Q30"/>
  <c r="Q39"/>
  <c r="Q41"/>
  <c r="Q44"/>
  <c r="Q42"/>
  <c r="Q54"/>
  <c r="Q29"/>
  <c r="Q12"/>
  <c r="Q26"/>
  <c r="Q28"/>
  <c r="Q43"/>
  <c r="Q9"/>
  <c r="Q13"/>
  <c r="Q35"/>
  <c r="Q7"/>
  <c r="Q11"/>
  <c r="Q55"/>
  <c r="Q45"/>
  <c r="Q46"/>
  <c r="Q48"/>
  <c r="Q27"/>
  <c r="Q25"/>
  <c r="Q14"/>
  <c r="Q20"/>
  <c r="Q23"/>
  <c r="Q22"/>
  <c r="Q18"/>
  <c r="Q31"/>
  <c r="Q38"/>
  <c r="Q51"/>
  <c r="Q33"/>
  <c r="Q17"/>
  <c r="Q47"/>
  <c r="Q5"/>
  <c r="Q6"/>
  <c r="Q49"/>
  <c r="Q32"/>
  <c r="Q53"/>
  <c r="Q40"/>
  <c r="Q65"/>
  <c r="Q71"/>
  <c r="Q61"/>
  <c r="Q62"/>
  <c r="Q69"/>
  <c r="Q59"/>
  <c r="Q66"/>
  <c r="Q63"/>
  <c r="Q68"/>
  <c r="Q64"/>
  <c r="Q57"/>
  <c r="Q60"/>
  <c r="Q58"/>
  <c r="Q70"/>
  <c r="Q67"/>
  <c r="Q76"/>
  <c r="Q73"/>
  <c r="Q75"/>
  <c r="Q78"/>
  <c r="Q80"/>
  <c r="Q77"/>
  <c r="Q81"/>
  <c r="Q79"/>
  <c r="Q74"/>
  <c r="Q34"/>
  <c r="C56"/>
  <c r="P82"/>
  <c r="O82"/>
  <c r="N82"/>
  <c r="M82"/>
  <c r="L82"/>
  <c r="Q82" s="1"/>
  <c r="K82"/>
  <c r="J82"/>
  <c r="I82"/>
  <c r="H82"/>
  <c r="G82"/>
  <c r="F82"/>
  <c r="E82"/>
  <c r="D82"/>
  <c r="C82"/>
  <c r="P72"/>
  <c r="O72"/>
  <c r="N72"/>
  <c r="M72"/>
  <c r="L72"/>
  <c r="Q72" s="1"/>
  <c r="K72"/>
  <c r="J72"/>
  <c r="I72"/>
  <c r="H72"/>
  <c r="G72"/>
  <c r="F72"/>
  <c r="E72"/>
  <c r="D72"/>
  <c r="C72"/>
  <c r="P56"/>
  <c r="P84" s="1"/>
  <c r="O56"/>
  <c r="N56"/>
  <c r="N84" s="1"/>
  <c r="M56"/>
  <c r="L56"/>
  <c r="L84" s="1"/>
  <c r="Q84" s="1"/>
  <c r="K56"/>
  <c r="J56"/>
  <c r="J84" s="1"/>
  <c r="I56"/>
  <c r="H56"/>
  <c r="H84" s="1"/>
  <c r="G56"/>
  <c r="F56"/>
  <c r="F84" s="1"/>
  <c r="E56"/>
  <c r="D56"/>
  <c r="D84" s="1"/>
  <c r="D53" i="9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9" i="10"/>
  <c r="B7"/>
  <c r="B5"/>
  <c r="B3"/>
  <c r="G12" i="5"/>
  <c r="I12"/>
  <c r="G13"/>
  <c r="I13"/>
  <c r="G14"/>
  <c r="I14"/>
  <c r="G15"/>
  <c r="I15"/>
  <c r="G21"/>
  <c r="I21"/>
  <c r="G22"/>
  <c r="I22"/>
  <c r="G23"/>
  <c r="I23"/>
  <c r="G24"/>
  <c r="I24"/>
  <c r="E2" i="3"/>
  <c r="H2"/>
  <c r="B3"/>
  <c r="E3"/>
  <c r="H3"/>
  <c r="I3"/>
  <c r="J3"/>
  <c r="B4"/>
  <c r="E4"/>
  <c r="H4"/>
  <c r="I4"/>
  <c r="J4"/>
  <c r="B5"/>
  <c r="E5"/>
  <c r="H5"/>
  <c r="I5"/>
  <c r="J5"/>
  <c r="B6"/>
  <c r="E6"/>
  <c r="H6"/>
  <c r="I6"/>
  <c r="J6"/>
  <c r="B7"/>
  <c r="E7"/>
  <c r="H7"/>
  <c r="I7"/>
  <c r="J7"/>
  <c r="B8"/>
  <c r="E8"/>
  <c r="H8"/>
  <c r="I8"/>
  <c r="J8"/>
  <c r="B9"/>
  <c r="E9"/>
  <c r="H9"/>
  <c r="I9"/>
  <c r="J9"/>
  <c r="B10"/>
  <c r="E10"/>
  <c r="H10"/>
  <c r="I10"/>
  <c r="J10"/>
  <c r="B11"/>
  <c r="E11"/>
  <c r="H11"/>
  <c r="I11"/>
  <c r="J11"/>
  <c r="B12"/>
  <c r="E12"/>
  <c r="H12"/>
  <c r="I12"/>
  <c r="J12"/>
  <c r="B13"/>
  <c r="E13"/>
  <c r="H13"/>
  <c r="I13"/>
  <c r="J13"/>
  <c r="B14"/>
  <c r="E14"/>
  <c r="H14"/>
  <c r="I14"/>
  <c r="J14"/>
  <c r="B15"/>
  <c r="E15"/>
  <c r="H15"/>
  <c r="I15"/>
  <c r="J15"/>
  <c r="B16"/>
  <c r="E16"/>
  <c r="H16"/>
  <c r="I16"/>
  <c r="J16"/>
  <c r="B17"/>
  <c r="E17"/>
  <c r="H17"/>
  <c r="I17"/>
  <c r="J17"/>
  <c r="B18"/>
  <c r="E18"/>
  <c r="H18"/>
  <c r="I18"/>
  <c r="J18"/>
  <c r="B19"/>
  <c r="E19"/>
  <c r="H19"/>
  <c r="I19"/>
  <c r="J19"/>
  <c r="B20"/>
  <c r="E20"/>
  <c r="H20"/>
  <c r="I20"/>
  <c r="J20"/>
  <c r="B21"/>
  <c r="E21"/>
  <c r="H21"/>
  <c r="I21"/>
  <c r="J21"/>
  <c r="B22"/>
  <c r="E22"/>
  <c r="H22"/>
  <c r="I22"/>
  <c r="J22"/>
  <c r="B23"/>
  <c r="E23"/>
  <c r="H23"/>
  <c r="I23"/>
  <c r="J23"/>
  <c r="B24"/>
  <c r="E24"/>
  <c r="H24"/>
  <c r="I24"/>
  <c r="J24"/>
  <c r="B25"/>
  <c r="E25"/>
  <c r="H25"/>
  <c r="I25"/>
  <c r="J25"/>
  <c r="B26"/>
  <c r="E26"/>
  <c r="H26"/>
  <c r="I26"/>
  <c r="J26"/>
  <c r="B27"/>
  <c r="E27"/>
  <c r="H27"/>
  <c r="I27"/>
  <c r="J27"/>
  <c r="B28"/>
  <c r="E28"/>
  <c r="H28"/>
  <c r="I28"/>
  <c r="J28"/>
  <c r="B29"/>
  <c r="E29"/>
  <c r="H29"/>
  <c r="I29"/>
  <c r="J29"/>
  <c r="B30"/>
  <c r="E30"/>
  <c r="H30"/>
  <c r="I30"/>
  <c r="J30"/>
  <c r="B31"/>
  <c r="E31"/>
  <c r="H31"/>
  <c r="I31"/>
  <c r="J31"/>
  <c r="B32"/>
  <c r="E32"/>
  <c r="H32"/>
  <c r="I32"/>
  <c r="J32"/>
  <c r="B33"/>
  <c r="E33"/>
  <c r="H33"/>
  <c r="I33"/>
  <c r="J33"/>
  <c r="B34"/>
  <c r="E34"/>
  <c r="H34"/>
  <c r="I34"/>
  <c r="J34"/>
  <c r="E35"/>
  <c r="H35"/>
  <c r="I35"/>
  <c r="J35"/>
  <c r="E36"/>
  <c r="H36"/>
  <c r="I36"/>
  <c r="J36"/>
  <c r="E37"/>
  <c r="H37"/>
  <c r="I37"/>
  <c r="J37"/>
  <c r="E38"/>
  <c r="H38"/>
  <c r="I38"/>
  <c r="J38"/>
  <c r="E39"/>
  <c r="H39"/>
  <c r="I39"/>
  <c r="J39"/>
  <c r="E40"/>
  <c r="H40"/>
  <c r="I40"/>
  <c r="J40"/>
  <c r="E41"/>
  <c r="H41"/>
  <c r="I41"/>
  <c r="J41"/>
  <c r="E42"/>
  <c r="H42"/>
  <c r="I42"/>
  <c r="J42"/>
  <c r="E43"/>
  <c r="H43"/>
  <c r="I43"/>
  <c r="J43"/>
  <c r="E44"/>
  <c r="H44"/>
  <c r="I44"/>
  <c r="J44"/>
  <c r="E45"/>
  <c r="H45"/>
  <c r="I45"/>
  <c r="J45"/>
  <c r="E46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D2" i="4"/>
  <c r="G2"/>
  <c r="I2"/>
  <c r="J2"/>
  <c r="K2"/>
  <c r="B3"/>
  <c r="D3"/>
  <c r="F3"/>
  <c r="G3"/>
  <c r="I3"/>
  <c r="J3"/>
  <c r="K3"/>
  <c r="B4"/>
  <c r="D4"/>
  <c r="F4"/>
  <c r="G4"/>
  <c r="I4"/>
  <c r="J4"/>
  <c r="K4"/>
  <c r="B5"/>
  <c r="D5"/>
  <c r="F5"/>
  <c r="G5"/>
  <c r="I5"/>
  <c r="J5"/>
  <c r="K5"/>
  <c r="B6"/>
  <c r="D6"/>
  <c r="F6"/>
  <c r="G6"/>
  <c r="I6"/>
  <c r="J6"/>
  <c r="K6"/>
  <c r="B7"/>
  <c r="D7"/>
  <c r="F7"/>
  <c r="G7"/>
  <c r="I7"/>
  <c r="J7"/>
  <c r="K7"/>
  <c r="B8"/>
  <c r="D8"/>
  <c r="F8"/>
  <c r="G8"/>
  <c r="I8"/>
  <c r="J8"/>
  <c r="K8"/>
  <c r="B9"/>
  <c r="D9"/>
  <c r="F9"/>
  <c r="G9"/>
  <c r="I9"/>
  <c r="J9"/>
  <c r="K9"/>
  <c r="B10"/>
  <c r="D10"/>
  <c r="F10"/>
  <c r="G10"/>
  <c r="I10"/>
  <c r="J10"/>
  <c r="K10"/>
  <c r="B11"/>
  <c r="D11"/>
  <c r="F11"/>
  <c r="G11"/>
  <c r="I11"/>
  <c r="J11"/>
  <c r="K11"/>
  <c r="B12"/>
  <c r="D12"/>
  <c r="F12"/>
  <c r="G12"/>
  <c r="I12"/>
  <c r="J12"/>
  <c r="K12"/>
  <c r="B13"/>
  <c r="D13"/>
  <c r="F13"/>
  <c r="G13"/>
  <c r="I13"/>
  <c r="J13"/>
  <c r="K13"/>
  <c r="B14"/>
  <c r="D14"/>
  <c r="F14"/>
  <c r="G14"/>
  <c r="I14"/>
  <c r="J14"/>
  <c r="K14"/>
  <c r="B15"/>
  <c r="D15"/>
  <c r="F15"/>
  <c r="G15"/>
  <c r="I15"/>
  <c r="J15"/>
  <c r="K15"/>
  <c r="B16"/>
  <c r="D16"/>
  <c r="F16"/>
  <c r="G16"/>
  <c r="I16"/>
  <c r="J16"/>
  <c r="K16"/>
  <c r="B17"/>
  <c r="D17"/>
  <c r="F17"/>
  <c r="G17"/>
  <c r="I17"/>
  <c r="J17"/>
  <c r="K17"/>
  <c r="B18"/>
  <c r="D18"/>
  <c r="F18"/>
  <c r="G18"/>
  <c r="I18"/>
  <c r="J18"/>
  <c r="K18"/>
  <c r="B19"/>
  <c r="D19"/>
  <c r="F19"/>
  <c r="G19"/>
  <c r="I19"/>
  <c r="J19"/>
  <c r="K19"/>
  <c r="B20"/>
  <c r="D20"/>
  <c r="F20"/>
  <c r="G20"/>
  <c r="I20"/>
  <c r="J20"/>
  <c r="K20"/>
  <c r="B21"/>
  <c r="D21"/>
  <c r="F21"/>
  <c r="G21"/>
  <c r="I21"/>
  <c r="J21"/>
  <c r="K21"/>
  <c r="B22"/>
  <c r="D22"/>
  <c r="F22"/>
  <c r="G22"/>
  <c r="I22"/>
  <c r="J22"/>
  <c r="K22"/>
  <c r="B23"/>
  <c r="D23"/>
  <c r="F23"/>
  <c r="G23"/>
  <c r="I23"/>
  <c r="J23"/>
  <c r="K23"/>
  <c r="B24"/>
  <c r="D24"/>
  <c r="F24"/>
  <c r="G24"/>
  <c r="I24"/>
  <c r="J24"/>
  <c r="K24"/>
  <c r="B25"/>
  <c r="D25"/>
  <c r="F25"/>
  <c r="G25"/>
  <c r="I25"/>
  <c r="J25"/>
  <c r="B26"/>
  <c r="D26"/>
  <c r="F26"/>
  <c r="G26"/>
  <c r="I26"/>
  <c r="J26"/>
  <c r="B27"/>
  <c r="D27"/>
  <c r="F27"/>
  <c r="G27"/>
  <c r="I27"/>
  <c r="J27"/>
  <c r="B28"/>
  <c r="D28"/>
  <c r="F28"/>
  <c r="G28"/>
  <c r="I28"/>
  <c r="J28"/>
  <c r="B29"/>
  <c r="D29"/>
  <c r="F29"/>
  <c r="G29"/>
  <c r="I29"/>
  <c r="J29"/>
  <c r="B30"/>
  <c r="D30"/>
  <c r="F30"/>
  <c r="G30"/>
  <c r="I30"/>
  <c r="J30"/>
  <c r="B31"/>
  <c r="D31"/>
  <c r="F31"/>
  <c r="G31"/>
  <c r="I31"/>
  <c r="J31"/>
  <c r="B32"/>
  <c r="D32"/>
  <c r="F32"/>
  <c r="G32"/>
  <c r="I32"/>
  <c r="J32"/>
  <c r="B33"/>
  <c r="D33"/>
  <c r="F33"/>
  <c r="G33"/>
  <c r="I33"/>
  <c r="J33"/>
  <c r="B34"/>
  <c r="D34"/>
  <c r="F34"/>
  <c r="G34"/>
  <c r="I34"/>
  <c r="J34"/>
  <c r="B35"/>
  <c r="D35"/>
  <c r="F35"/>
  <c r="G35"/>
  <c r="I35"/>
  <c r="J35"/>
  <c r="B36"/>
  <c r="D36"/>
  <c r="F36"/>
  <c r="G36"/>
  <c r="I36"/>
  <c r="J36"/>
  <c r="B37"/>
  <c r="D37"/>
  <c r="F37"/>
  <c r="G37"/>
  <c r="I37"/>
  <c r="J37"/>
  <c r="B38"/>
  <c r="D38"/>
  <c r="F38"/>
  <c r="G38"/>
  <c r="I38"/>
  <c r="J38"/>
  <c r="D39"/>
  <c r="F39"/>
  <c r="G39"/>
  <c r="I39"/>
  <c r="J39"/>
  <c r="D40"/>
  <c r="F40"/>
  <c r="G40"/>
  <c r="D41"/>
  <c r="F41"/>
  <c r="G41"/>
  <c r="D42"/>
  <c r="F42"/>
  <c r="G42"/>
  <c r="D43"/>
  <c r="F43"/>
  <c r="G43"/>
  <c r="D44"/>
  <c r="F44"/>
  <c r="G44"/>
  <c r="D45"/>
  <c r="F45"/>
  <c r="G45"/>
  <c r="D46"/>
  <c r="F46"/>
  <c r="G46"/>
  <c r="D47"/>
  <c r="G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G2" i="5"/>
  <c r="I2"/>
  <c r="G3"/>
  <c r="I3"/>
  <c r="G4"/>
  <c r="I4"/>
  <c r="G5"/>
  <c r="I5"/>
  <c r="G6"/>
  <c r="I6"/>
  <c r="G7"/>
  <c r="I7"/>
  <c r="G8"/>
  <c r="I8"/>
  <c r="G9"/>
  <c r="I9"/>
  <c r="G10"/>
  <c r="I10"/>
  <c r="G11"/>
  <c r="I11"/>
  <c r="K14"/>
  <c r="K15"/>
  <c r="G16"/>
  <c r="I16" s="1"/>
  <c r="K16"/>
  <c r="G17"/>
  <c r="I17" s="1"/>
  <c r="K17"/>
  <c r="G18"/>
  <c r="I18" s="1"/>
  <c r="K18"/>
  <c r="G19"/>
  <c r="I19" s="1"/>
  <c r="K19"/>
  <c r="G20"/>
  <c r="I20" s="1"/>
  <c r="K20"/>
  <c r="K21"/>
  <c r="K22"/>
  <c r="K23"/>
  <c r="K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G41"/>
  <c r="I41"/>
  <c r="G42"/>
  <c r="I42"/>
  <c r="G43"/>
  <c r="I43"/>
  <c r="G44"/>
  <c r="I44"/>
  <c r="G45"/>
  <c r="I45"/>
  <c r="G46"/>
  <c r="I46"/>
  <c r="I47"/>
  <c r="I48"/>
  <c r="I49"/>
  <c r="I50"/>
  <c r="I51"/>
  <c r="I52"/>
  <c r="I53"/>
  <c r="I54"/>
  <c r="I55"/>
  <c r="I56"/>
  <c r="I57"/>
  <c r="I58"/>
  <c r="I59"/>
  <c r="I60"/>
  <c r="I5" i="2"/>
  <c r="B6"/>
  <c r="I6"/>
  <c r="B7"/>
  <c r="I7"/>
  <c r="B8"/>
  <c r="I8"/>
  <c r="B9"/>
  <c r="I9"/>
  <c r="I13"/>
  <c r="F2" i="1"/>
  <c r="D4"/>
  <c r="G4"/>
  <c r="D5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73"/>
  <c r="G73"/>
  <c r="D74"/>
  <c r="G74"/>
  <c r="D75"/>
  <c r="G75"/>
  <c r="D76"/>
  <c r="G76"/>
  <c r="D77"/>
  <c r="G77"/>
  <c r="D78"/>
  <c r="G78"/>
  <c r="D79"/>
  <c r="G79"/>
  <c r="D80"/>
  <c r="G80"/>
  <c r="G2"/>
  <c r="D3"/>
  <c r="G3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D204"/>
  <c r="G204"/>
  <c r="D205"/>
  <c r="G205"/>
  <c r="D206"/>
  <c r="G206"/>
  <c r="D207"/>
  <c r="G207"/>
  <c r="D208"/>
  <c r="G208"/>
  <c r="D209"/>
  <c r="G209"/>
  <c r="D210"/>
  <c r="G210"/>
  <c r="D211"/>
  <c r="G211"/>
  <c r="D212"/>
  <c r="G212"/>
  <c r="D213"/>
  <c r="G213"/>
  <c r="D214"/>
  <c r="G214"/>
  <c r="D215"/>
  <c r="G215"/>
  <c r="D216"/>
  <c r="G216"/>
  <c r="D217"/>
  <c r="G217"/>
  <c r="D218"/>
  <c r="G218"/>
  <c r="D219"/>
  <c r="G219"/>
  <c r="D220"/>
  <c r="G220"/>
  <c r="D221"/>
  <c r="G221"/>
  <c r="D222"/>
  <c r="G222"/>
  <c r="D223"/>
  <c r="G223"/>
  <c r="D224"/>
  <c r="G224"/>
  <c r="D225"/>
  <c r="G225"/>
  <c r="D226"/>
  <c r="G226"/>
  <c r="D227"/>
  <c r="G227"/>
  <c r="D228"/>
  <c r="G228"/>
  <c r="D229"/>
  <c r="G229"/>
  <c r="D230"/>
  <c r="G230"/>
  <c r="D231"/>
  <c r="G231"/>
  <c r="D232"/>
  <c r="G232"/>
  <c r="D233"/>
  <c r="G233"/>
  <c r="D234"/>
  <c r="G234"/>
  <c r="D235"/>
  <c r="G235"/>
  <c r="D236"/>
  <c r="G236"/>
  <c r="D237"/>
  <c r="G237"/>
  <c r="D238"/>
  <c r="G238"/>
  <c r="D239"/>
  <c r="G239"/>
  <c r="D240"/>
  <c r="G240"/>
  <c r="D241"/>
  <c r="G241"/>
  <c r="D242"/>
  <c r="G242"/>
  <c r="D243"/>
  <c r="G243"/>
  <c r="D244"/>
  <c r="G244"/>
  <c r="D245"/>
  <c r="G245"/>
  <c r="D246"/>
  <c r="G246"/>
  <c r="D247"/>
  <c r="G247"/>
  <c r="D248"/>
  <c r="G248"/>
  <c r="D249"/>
  <c r="G249"/>
  <c r="D250"/>
  <c r="G250"/>
  <c r="D251"/>
  <c r="G251"/>
  <c r="D252"/>
  <c r="G252"/>
  <c r="D253"/>
  <c r="G253"/>
  <c r="D254"/>
  <c r="G254"/>
  <c r="D255"/>
  <c r="G255"/>
  <c r="D256"/>
  <c r="G256"/>
  <c r="D257"/>
  <c r="G257"/>
  <c r="D258"/>
  <c r="G258"/>
  <c r="D259"/>
  <c r="G259"/>
  <c r="D260"/>
  <c r="G260"/>
  <c r="D261"/>
  <c r="G261"/>
  <c r="D262"/>
  <c r="G262"/>
  <c r="D263"/>
  <c r="G263"/>
  <c r="D264"/>
  <c r="G264"/>
  <c r="D265"/>
  <c r="G265"/>
  <c r="D266"/>
  <c r="G266"/>
  <c r="D267"/>
  <c r="G267"/>
  <c r="D268"/>
  <c r="G268"/>
  <c r="D269"/>
  <c r="G269"/>
  <c r="D270"/>
  <c r="G270"/>
  <c r="D271"/>
  <c r="G271"/>
  <c r="D272"/>
  <c r="G272"/>
  <c r="D273"/>
  <c r="G273"/>
  <c r="D274"/>
  <c r="G274"/>
  <c r="D275"/>
  <c r="G275"/>
  <c r="D276"/>
  <c r="G276"/>
  <c r="D277"/>
  <c r="G277"/>
  <c r="D278"/>
  <c r="G278"/>
  <c r="D279"/>
  <c r="G279"/>
  <c r="D280"/>
  <c r="G280"/>
  <c r="D281"/>
  <c r="G281"/>
  <c r="D282"/>
  <c r="G282"/>
  <c r="D283"/>
  <c r="G283"/>
  <c r="D284"/>
  <c r="G284"/>
  <c r="D285"/>
  <c r="G285"/>
  <c r="D286"/>
  <c r="G286"/>
  <c r="D287"/>
  <c r="G287"/>
  <c r="D288"/>
  <c r="G288"/>
  <c r="D289"/>
  <c r="G289"/>
  <c r="D290"/>
  <c r="G290"/>
  <c r="D291"/>
  <c r="G291"/>
  <c r="D292"/>
  <c r="G292"/>
  <c r="D293"/>
  <c r="G293"/>
  <c r="D294"/>
  <c r="G294"/>
  <c r="D295"/>
  <c r="G295"/>
  <c r="D296"/>
  <c r="G296"/>
  <c r="D297"/>
  <c r="G297"/>
  <c r="D298"/>
  <c r="G298"/>
  <c r="D299"/>
  <c r="G299"/>
  <c r="D300"/>
  <c r="G300"/>
  <c r="D301"/>
  <c r="G301"/>
  <c r="D302"/>
  <c r="G302"/>
  <c r="D303"/>
  <c r="G303"/>
  <c r="D304"/>
  <c r="G304"/>
  <c r="D305"/>
  <c r="G305"/>
  <c r="D306"/>
  <c r="G306"/>
  <c r="D307"/>
  <c r="G307"/>
  <c r="D308"/>
  <c r="G308"/>
  <c r="D309"/>
  <c r="G309"/>
  <c r="D310"/>
  <c r="G310"/>
  <c r="D311"/>
  <c r="G311"/>
  <c r="D312"/>
  <c r="G312"/>
  <c r="D313"/>
  <c r="G313"/>
  <c r="D314"/>
  <c r="G314"/>
  <c r="D315"/>
  <c r="G315"/>
  <c r="D316"/>
  <c r="G316"/>
  <c r="D317"/>
  <c r="G317"/>
  <c r="D318"/>
  <c r="G318"/>
  <c r="D319"/>
  <c r="G319"/>
  <c r="D320"/>
  <c r="G320"/>
  <c r="D321"/>
  <c r="G321"/>
  <c r="Q56" i="13" l="1"/>
  <c r="C84"/>
  <c r="E84"/>
  <c r="G84"/>
  <c r="I84"/>
  <c r="K84"/>
  <c r="M84"/>
  <c r="O84"/>
</calcChain>
</file>

<file path=xl/comments1.xml><?xml version="1.0" encoding="utf-8"?>
<comments xmlns="http://schemas.openxmlformats.org/spreadsheetml/2006/main">
  <authors>
    <author>R.E. Bergquist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*Includes "other" non-print circulation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**Includes "other" print circulation</t>
        </r>
      </text>
    </comment>
  </commentList>
</comments>
</file>

<file path=xl/comments2.xml><?xml version="1.0" encoding="utf-8"?>
<comments xmlns="http://schemas.openxmlformats.org/spreadsheetml/2006/main">
  <authors>
    <author>Ron Bergquist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What does this mean:</t>
        </r>
        <r>
          <rPr>
            <sz val="8"/>
            <color indexed="81"/>
            <rFont val="Tahoma"/>
            <family val="2"/>
          </rPr>
          <t xml:space="preserve">
Weather Normalization Adjustment</t>
        </r>
      </text>
    </comment>
  </commentList>
</comments>
</file>

<file path=xl/comments3.xml><?xml version="1.0" encoding="utf-8"?>
<comments xmlns="http://schemas.openxmlformats.org/spreadsheetml/2006/main">
  <authors>
    <author>The Woos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Don't use spaces. It will effect certain database functions, such as sorting (see how _Olestra is out of order).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Enter data in the rows directly below the field names.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I used AutoFill for the ID number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dat00_eu" type="6" refreshedVersion="3" background="1" saveData="1">
    <textPr codePage="437" sourceFile="C:\Documents and Settings\user\My Documents\kiwi\Teaching\INLS261.Tools_for_Info_Literacy\INLS261_websites\inls261_001.2007-2008.Spring\materials\task04.spreadsheets\dat00_eu.txt" delimited="0" space="1">
      <textFields count="2">
        <textField/>
        <textField position="9"/>
      </textFields>
    </textPr>
  </connection>
</connections>
</file>

<file path=xl/sharedStrings.xml><?xml version="1.0" encoding="utf-8"?>
<sst xmlns="http://schemas.openxmlformats.org/spreadsheetml/2006/main" count="380" uniqueCount="207">
  <si>
    <t>SPOT EXCHANGE RATE - EURO AREA</t>
  </si>
  <si>
    <t>it takes this many dollars to buy one Euro</t>
  </si>
  <si>
    <t>Date</t>
  </si>
  <si>
    <t>Location</t>
  </si>
  <si>
    <t>Odometer</t>
  </si>
  <si>
    <t>Distance Gone</t>
  </si>
  <si>
    <t>Gallons</t>
  </si>
  <si>
    <t>Price</t>
  </si>
  <si>
    <t>MPG</t>
  </si>
  <si>
    <t>Paid</t>
  </si>
  <si>
    <t>Gas cost per mile</t>
  </si>
  <si>
    <t xml:space="preserve">Pick 1 of </t>
  </si>
  <si>
    <t>equals</t>
  </si>
  <si>
    <t>combinations of 1 number</t>
  </si>
  <si>
    <t>combinations of 2 numbers</t>
  </si>
  <si>
    <t>combinations of 3 numbers</t>
  </si>
  <si>
    <t>combinations of 4 numbers</t>
  </si>
  <si>
    <t>combinations of 5 numbers</t>
  </si>
  <si>
    <t>plus the Mega Ball</t>
  </si>
  <si>
    <t>combinations of 6 numbers</t>
  </si>
  <si>
    <t>Chances of winning</t>
  </si>
  <si>
    <t xml:space="preserve">Number of people on earth </t>
  </si>
  <si>
    <t>(approximately)</t>
  </si>
  <si>
    <t>By playing $1</t>
  </si>
  <si>
    <t>Slim</t>
  </si>
  <si>
    <t>By not playing $1</t>
  </si>
  <si>
    <t>None</t>
  </si>
  <si>
    <t>zero, nada, zip</t>
  </si>
  <si>
    <t>Meter Previous</t>
  </si>
  <si>
    <t>Meter Present</t>
  </si>
  <si>
    <t>Multiplier</t>
  </si>
  <si>
    <t>Total Usage KWH</t>
  </si>
  <si>
    <t>Service</t>
  </si>
  <si>
    <t>Sales Tax</t>
  </si>
  <si>
    <t>Total</t>
  </si>
  <si>
    <t>AVG KWH/day</t>
  </si>
  <si>
    <t>AVG Cost/day</t>
  </si>
  <si>
    <t>Bill Date</t>
  </si>
  <si>
    <t>Date From</t>
  </si>
  <si>
    <t>Date To</t>
  </si>
  <si>
    <t>Days</t>
  </si>
  <si>
    <t>Current</t>
  </si>
  <si>
    <t>Previous</t>
  </si>
  <si>
    <t>Usage</t>
  </si>
  <si>
    <t>Amount</t>
  </si>
  <si>
    <t>Total Usage</t>
  </si>
  <si>
    <t>Daily Usage</t>
  </si>
  <si>
    <t>Rate</t>
  </si>
  <si>
    <t>Meter Read</t>
  </si>
  <si>
    <t>Basic Facilities Charge</t>
  </si>
  <si>
    <t>Therms</t>
  </si>
  <si>
    <t>Therm Rate</t>
  </si>
  <si>
    <t>WNA</t>
  </si>
  <si>
    <t>Therm Charges</t>
  </si>
  <si>
    <t>State Excise Tax</t>
  </si>
  <si>
    <t>Total Gas Charges</t>
  </si>
  <si>
    <t>Avg Temp</t>
  </si>
  <si>
    <t>Last Year</t>
  </si>
  <si>
    <t>Someplace, NC</t>
  </si>
  <si>
    <t>Anotherplace, NC</t>
  </si>
  <si>
    <t>Yetnotherplace, NC</t>
  </si>
  <si>
    <t>Someplace, VA</t>
  </si>
  <si>
    <t>Someplace, SC</t>
  </si>
  <si>
    <t>Someplace, AL</t>
  </si>
  <si>
    <t>Someplace, TX</t>
  </si>
  <si>
    <t>Someplaceelse, TX</t>
  </si>
  <si>
    <t>Someplaceelse, AL</t>
  </si>
  <si>
    <t>Someplaceelse, NC</t>
  </si>
  <si>
    <t>Hometown, NC</t>
  </si>
  <si>
    <t>Pick 5 numbers out of 55 plus 1 Power Ball number out of 42</t>
  </si>
  <si>
    <t>55x54</t>
  </si>
  <si>
    <t>55x54x53</t>
  </si>
  <si>
    <t>55x54x53x52</t>
  </si>
  <si>
    <t>55x54x53x52x51</t>
  </si>
  <si>
    <t>PowerBall</t>
  </si>
  <si>
    <t>55x54x53x52x51x42</t>
  </si>
  <si>
    <t>about 1 in 17 billion</t>
  </si>
  <si>
    <t>IDNumber</t>
  </si>
  <si>
    <t>LastName</t>
  </si>
  <si>
    <t>FirstName</t>
  </si>
  <si>
    <t>DateHired</t>
  </si>
  <si>
    <t>DateTerminated</t>
  </si>
  <si>
    <t>BirthDay</t>
  </si>
  <si>
    <t xml:space="preserve"> Olestra</t>
  </si>
  <si>
    <t>Lucy</t>
  </si>
  <si>
    <t>Birkenstock</t>
  </si>
  <si>
    <t>Casper</t>
  </si>
  <si>
    <t>Fredrico</t>
  </si>
  <si>
    <t>Monique</t>
  </si>
  <si>
    <t>Martin</t>
  </si>
  <si>
    <t>Running</t>
  </si>
  <si>
    <t>Puma</t>
  </si>
  <si>
    <t>Simple</t>
  </si>
  <si>
    <t>Veronica</t>
  </si>
  <si>
    <t>Straus</t>
  </si>
  <si>
    <t>Diana</t>
  </si>
  <si>
    <t>Leverett</t>
  </si>
  <si>
    <t xml:space="preserve">Excel's row and column structure is ideal for creating lists or databases because </t>
  </si>
  <si>
    <t xml:space="preserve">each row can store a record of information and </t>
  </si>
  <si>
    <t xml:space="preserve">each column can be used as a field. </t>
  </si>
  <si>
    <t>And the header names become field names (or descriptors)</t>
  </si>
  <si>
    <t>sum of gallons used</t>
  </si>
  <si>
    <t>most recent date</t>
  </si>
  <si>
    <t>mileage</t>
  </si>
  <si>
    <t>measurement period</t>
  </si>
  <si>
    <t>Crude Oil Prices</t>
  </si>
  <si>
    <t>per barrel</t>
  </si>
  <si>
    <t>dollar/Euro average</t>
  </si>
  <si>
    <t>TABLE 9 - CIRCULATION: TYPE OF MATERIAL</t>
  </si>
  <si>
    <t>Print</t>
  </si>
  <si>
    <t>Other</t>
  </si>
  <si>
    <t>Non-Print</t>
  </si>
  <si>
    <t>Fiction</t>
  </si>
  <si>
    <t>Non-Fiction</t>
  </si>
  <si>
    <t>Periodicals</t>
  </si>
  <si>
    <t>Audio</t>
  </si>
  <si>
    <t>Video</t>
  </si>
  <si>
    <t>Mecklenburg</t>
  </si>
  <si>
    <t>Wake</t>
  </si>
  <si>
    <t>Guilford (Greensboro)</t>
  </si>
  <si>
    <t>Forsyth</t>
  </si>
  <si>
    <t>Cumberland</t>
  </si>
  <si>
    <t>Durham</t>
  </si>
  <si>
    <t>Buncombe (Asheville)</t>
  </si>
  <si>
    <t>New Hanover</t>
  </si>
  <si>
    <t>Onslow</t>
  </si>
  <si>
    <t>Davidson</t>
  </si>
  <si>
    <t>Union</t>
  </si>
  <si>
    <t>Cabarrus</t>
  </si>
  <si>
    <t>Johnston</t>
  </si>
  <si>
    <t>Pitt (Sheppard)</t>
  </si>
  <si>
    <t>N/A</t>
  </si>
  <si>
    <t>Randolph</t>
  </si>
  <si>
    <t>Rowan</t>
  </si>
  <si>
    <t>Robeson</t>
  </si>
  <si>
    <t>Wayne</t>
  </si>
  <si>
    <t>Iredell</t>
  </si>
  <si>
    <t>Catawba</t>
  </si>
  <si>
    <t>Harnett</t>
  </si>
  <si>
    <t>Henderson</t>
  </si>
  <si>
    <t>Rockingham</t>
  </si>
  <si>
    <t>Burke</t>
  </si>
  <si>
    <t>Cleveland</t>
  </si>
  <si>
    <t>Nash (Braswell)</t>
  </si>
  <si>
    <t>Brunswick</t>
  </si>
  <si>
    <t>Caldwell</t>
  </si>
  <si>
    <t>Wilson</t>
  </si>
  <si>
    <t>Rutherford</t>
  </si>
  <si>
    <t>Sampson-Clinton</t>
  </si>
  <si>
    <t>Stanly</t>
  </si>
  <si>
    <t>Haywood</t>
  </si>
  <si>
    <t>Halifax</t>
  </si>
  <si>
    <t>Columbus</t>
  </si>
  <si>
    <t>Edgecombe</t>
  </si>
  <si>
    <t>Granville</t>
  </si>
  <si>
    <t>Franklin</t>
  </si>
  <si>
    <t>Duplin</t>
  </si>
  <si>
    <t>Lee</t>
  </si>
  <si>
    <t>Pender</t>
  </si>
  <si>
    <t>Vance (Perry)</t>
  </si>
  <si>
    <t>McDowell</t>
  </si>
  <si>
    <t>Davie</t>
  </si>
  <si>
    <t>Scotland</t>
  </si>
  <si>
    <t>Alexander</t>
  </si>
  <si>
    <t>Bladen</t>
  </si>
  <si>
    <t>Transylvania</t>
  </si>
  <si>
    <t>Madison</t>
  </si>
  <si>
    <t>Warren</t>
  </si>
  <si>
    <t>Polk</t>
  </si>
  <si>
    <t>Totals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</si>
  <si>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</si>
  <si>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</si>
  <si>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</si>
  <si>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</si>
  <si>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</si>
  <si>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</si>
  <si>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</si>
  <si>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</si>
  <si>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</si>
  <si>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</si>
  <si>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</si>
  <si>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</si>
  <si>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</si>
  <si>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</si>
  <si>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</si>
  <si>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</si>
  <si>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</si>
  <si>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</si>
  <si>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</si>
  <si>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</si>
  <si>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</si>
  <si>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</si>
  <si>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</si>
  <si>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</si>
  <si>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</si>
  <si>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County</t>
  </si>
  <si>
    <t>Regional</t>
  </si>
  <si>
    <t>Municipal</t>
  </si>
  <si>
    <t>Statistical Report of North Carolina Public Libraries, July 1, 2004 - June 30, 2006</t>
  </si>
  <si>
    <t>Adult Books</t>
  </si>
  <si>
    <t>Juvenile Books</t>
  </si>
  <si>
    <t>Total Book Circulation</t>
  </si>
  <si>
    <t>Total Print Circulation*</t>
  </si>
  <si>
    <t>Total Non-Print Circulation**</t>
  </si>
  <si>
    <t>Grand Total Circulation</t>
  </si>
  <si>
    <t xml:space="preserve"> </t>
  </si>
  <si>
    <t>Other Circulation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</si>
</sst>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0.0"/>
    <numFmt numFmtId="166" formatCode="0.000"/>
    <numFmt numFmtId="167" formatCode="[$-409]d\-mmm\-yyyy;@"/>
    <numFmt numFmtId="168" formatCode="_(&quot;$&quot;* #,##0.0000_);_(&quot;$&quot;* \(#,##0.0000\);_(&quot;$&quot;* &quot;-&quot;????_);_(@_)"/>
    <numFmt numFmtId="169" formatCode="_(&quot;$&quot;* #,##0.00000_);_(&quot;$&quot;* \(#,##0.00000\);_(&quot;$&quot;* &quot;-&quot;?????_);_(@_)"/>
    <numFmt numFmtId="170" formatCode="mmm\ yyyy"/>
    <numFmt numFmtId="172" formatCode="_([$$-409]* #,##0.0000_);_([$$-409]* \(#,##0.0000\);_([$$-409]* &quot;-&quot;????_);_(@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 Unicode MS"/>
      <family val="2"/>
    </font>
    <font>
      <u/>
      <sz val="10"/>
      <color theme="10"/>
      <name val="Arial"/>
      <family val="2"/>
    </font>
    <font>
      <sz val="10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darkGrid">
        <fgColor indexed="35"/>
        <bgColor indexed="3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3" fontId="1" fillId="0" borderId="13" applyNumberFormat="0" applyFont="0"/>
    <xf numFmtId="3" fontId="2" fillId="0" borderId="0" applyBorder="0"/>
    <xf numFmtId="4" fontId="1" fillId="0" borderId="15" applyNumberFormat="0" applyFont="0"/>
    <xf numFmtId="3" fontId="1" fillId="0" borderId="12"/>
    <xf numFmtId="3" fontId="1" fillId="0" borderId="9"/>
    <xf numFmtId="3" fontId="1" fillId="0" borderId="10"/>
    <xf numFmtId="3" fontId="1" fillId="0" borderId="14"/>
    <xf numFmtId="4" fontId="1" fillId="0" borderId="15" applyNumberFormat="0"/>
  </cellStyleXfs>
  <cellXfs count="170">
    <xf numFmtId="0" fontId="0" fillId="0" borderId="0" xfId="0"/>
    <xf numFmtId="167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165" fontId="2" fillId="2" borderId="0" xfId="0" applyNumberFormat="1" applyFont="1" applyFill="1" applyAlignment="1">
      <alignment horizontal="center" vertical="top" wrapText="1"/>
    </xf>
    <xf numFmtId="166" fontId="2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2" fontId="2" fillId="2" borderId="0" xfId="0" applyNumberFormat="1" applyFont="1" applyFill="1" applyAlignment="1">
      <alignment horizontal="center" vertical="top"/>
    </xf>
    <xf numFmtId="44" fontId="2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16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/>
    </xf>
    <xf numFmtId="2" fontId="3" fillId="3" borderId="0" xfId="0" applyNumberFormat="1" applyFont="1" applyFill="1" applyAlignment="1">
      <alignment horizontal="center" vertical="top"/>
    </xf>
    <xf numFmtId="44" fontId="2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5" fillId="4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167" fontId="6" fillId="2" borderId="1" xfId="0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horizontal="right" wrapText="1"/>
    </xf>
    <xf numFmtId="1" fontId="6" fillId="2" borderId="1" xfId="1" applyNumberFormat="1" applyFont="1" applyFill="1" applyBorder="1" applyAlignment="1">
      <alignment horizontal="right" wrapText="1"/>
    </xf>
    <xf numFmtId="37" fontId="6" fillId="2" borderId="1" xfId="0" applyNumberFormat="1" applyFont="1" applyFill="1" applyBorder="1" applyAlignment="1">
      <alignment horizontal="right" wrapText="1"/>
    </xf>
    <xf numFmtId="44" fontId="6" fillId="2" borderId="1" xfId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67" fontId="7" fillId="0" borderId="0" xfId="0" applyNumberFormat="1" applyFont="1" applyBorder="1"/>
    <xf numFmtId="1" fontId="7" fillId="0" borderId="0" xfId="0" applyNumberFormat="1" applyFont="1" applyBorder="1"/>
    <xf numFmtId="1" fontId="7" fillId="0" borderId="0" xfId="1" applyNumberFormat="1" applyFont="1" applyBorder="1"/>
    <xf numFmtId="37" fontId="7" fillId="0" borderId="0" xfId="0" applyNumberFormat="1" applyFont="1"/>
    <xf numFmtId="44" fontId="7" fillId="0" borderId="0" xfId="1" applyFont="1"/>
    <xf numFmtId="0" fontId="7" fillId="0" borderId="0" xfId="0" applyFont="1"/>
    <xf numFmtId="44" fontId="7" fillId="0" borderId="0" xfId="0" applyNumberFormat="1" applyFont="1"/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/>
    <xf numFmtId="44" fontId="6" fillId="2" borderId="0" xfId="1" applyFont="1" applyFill="1" applyBorder="1"/>
    <xf numFmtId="2" fontId="6" fillId="2" borderId="0" xfId="1" applyNumberFormat="1" applyFont="1" applyFill="1" applyBorder="1"/>
    <xf numFmtId="168" fontId="6" fillId="2" borderId="0" xfId="1" applyNumberFormat="1" applyFont="1" applyFill="1" applyBorder="1"/>
    <xf numFmtId="0" fontId="6" fillId="0" borderId="0" xfId="0" applyFont="1" applyFill="1" applyBorder="1"/>
    <xf numFmtId="167" fontId="7" fillId="0" borderId="0" xfId="0" applyNumberFormat="1" applyFont="1" applyFill="1" applyBorder="1"/>
    <xf numFmtId="1" fontId="7" fillId="0" borderId="0" xfId="0" applyNumberFormat="1" applyFont="1" applyFill="1" applyBorder="1"/>
    <xf numFmtId="44" fontId="7" fillId="0" borderId="0" xfId="1" applyFont="1" applyFill="1" applyBorder="1"/>
    <xf numFmtId="2" fontId="7" fillId="0" borderId="0" xfId="0" applyNumberFormat="1" applyFont="1" applyFill="1" applyBorder="1"/>
    <xf numFmtId="168" fontId="7" fillId="0" borderId="0" xfId="1" applyNumberFormat="1" applyFont="1" applyFill="1" applyBorder="1"/>
    <xf numFmtId="0" fontId="7" fillId="0" borderId="0" xfId="0" applyFont="1" applyFill="1" applyBorder="1"/>
    <xf numFmtId="167" fontId="6" fillId="2" borderId="1" xfId="0" applyNumberFormat="1" applyFont="1" applyFill="1" applyBorder="1"/>
    <xf numFmtId="167" fontId="6" fillId="2" borderId="1" xfId="0" applyNumberFormat="1" applyFont="1" applyFill="1" applyBorder="1" applyAlignment="1">
      <alignment horizontal="right"/>
    </xf>
    <xf numFmtId="44" fontId="6" fillId="2" borderId="1" xfId="0" applyNumberFormat="1" applyFont="1" applyFill="1" applyBorder="1" applyAlignment="1">
      <alignment horizontal="right"/>
    </xf>
    <xf numFmtId="37" fontId="6" fillId="2" borderId="1" xfId="0" applyNumberFormat="1" applyFont="1" applyFill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" fontId="6" fillId="2" borderId="0" xfId="0" applyNumberFormat="1" applyFont="1" applyFill="1"/>
    <xf numFmtId="0" fontId="6" fillId="0" borderId="0" xfId="0" applyFont="1"/>
    <xf numFmtId="44" fontId="7" fillId="0" borderId="0" xfId="0" applyNumberFormat="1" applyFont="1" applyBorder="1"/>
    <xf numFmtId="37" fontId="7" fillId="0" borderId="0" xfId="0" applyNumberFormat="1" applyFont="1" applyBorder="1"/>
    <xf numFmtId="169" fontId="7" fillId="0" borderId="0" xfId="0" applyNumberFormat="1" applyFont="1" applyBorder="1"/>
    <xf numFmtId="1" fontId="7" fillId="0" borderId="0" xfId="0" applyNumberFormat="1" applyFont="1"/>
    <xf numFmtId="169" fontId="7" fillId="0" borderId="0" xfId="1" applyNumberFormat="1" applyFont="1" applyBorder="1"/>
    <xf numFmtId="167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/>
    <xf numFmtId="167" fontId="0" fillId="3" borderId="0" xfId="0" applyNumberFormat="1" applyFill="1"/>
    <xf numFmtId="167" fontId="0" fillId="5" borderId="0" xfId="0" applyNumberFormat="1" applyFill="1"/>
    <xf numFmtId="167" fontId="0" fillId="6" borderId="0" xfId="0" applyNumberFormat="1" applyFill="1"/>
    <xf numFmtId="0" fontId="10" fillId="0" borderId="0" xfId="0" applyFont="1"/>
    <xf numFmtId="170" fontId="0" fillId="0" borderId="0" xfId="0" applyNumberFormat="1"/>
    <xf numFmtId="0" fontId="11" fillId="0" borderId="0" xfId="2" applyAlignment="1" applyProtection="1">
      <alignment horizontal="centerContinuous"/>
    </xf>
    <xf numFmtId="44" fontId="0" fillId="0" borderId="0" xfId="1" applyFont="1" applyAlignment="1">
      <alignment horizontal="centerContinuous"/>
    </xf>
    <xf numFmtId="44" fontId="0" fillId="0" borderId="0" xfId="1" applyFont="1"/>
    <xf numFmtId="168" fontId="0" fillId="0" borderId="0" xfId="1" applyNumberFormat="1" applyFont="1" applyAlignment="1">
      <alignment horizontal="centerContinuous"/>
    </xf>
    <xf numFmtId="168" fontId="5" fillId="7" borderId="0" xfId="1" applyNumberFormat="1" applyFont="1" applyFill="1"/>
    <xf numFmtId="168" fontId="0" fillId="0" borderId="0" xfId="1" applyNumberFormat="1" applyFont="1"/>
    <xf numFmtId="168" fontId="0" fillId="0" borderId="0" xfId="0" applyNumberFormat="1"/>
    <xf numFmtId="168" fontId="0" fillId="0" borderId="0" xfId="1" applyNumberFormat="1" applyFont="1" applyAlignment="1"/>
    <xf numFmtId="0" fontId="15" fillId="8" borderId="13" xfId="0" applyFont="1" applyFill="1" applyBorder="1"/>
    <xf numFmtId="0" fontId="15" fillId="8" borderId="11" xfId="0" applyFont="1" applyFill="1" applyBorder="1"/>
    <xf numFmtId="0" fontId="15" fillId="8" borderId="12" xfId="0" applyFont="1" applyFill="1" applyBorder="1"/>
    <xf numFmtId="0" fontId="15" fillId="9" borderId="11" xfId="0" applyFont="1" applyFill="1" applyBorder="1"/>
    <xf numFmtId="0" fontId="15" fillId="9" borderId="12" xfId="0" applyFont="1" applyFill="1" applyBorder="1"/>
    <xf numFmtId="3" fontId="15" fillId="9" borderId="12" xfId="4" applyFont="1" applyFill="1" applyBorder="1"/>
    <xf numFmtId="3" fontId="15" fillId="9" borderId="12" xfId="0" applyNumberFormat="1" applyFont="1" applyFill="1" applyBorder="1"/>
    <xf numFmtId="0" fontId="15" fillId="9" borderId="7" xfId="0" applyFont="1" applyFill="1" applyBorder="1"/>
    <xf numFmtId="3" fontId="15" fillId="9" borderId="7" xfId="4" applyFont="1" applyFill="1" applyBorder="1"/>
    <xf numFmtId="0" fontId="13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3" fontId="15" fillId="0" borderId="0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 horizontal="centerContinuous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9" fontId="15" fillId="0" borderId="0" xfId="3" applyFont="1" applyBorder="1"/>
    <xf numFmtId="3" fontId="15" fillId="0" borderId="0" xfId="0" applyNumberFormat="1" applyFont="1" applyBorder="1"/>
    <xf numFmtId="0" fontId="15" fillId="0" borderId="0" xfId="0" applyFont="1" applyFill="1" applyBorder="1"/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15" fillId="0" borderId="5" xfId="0" applyNumberFormat="1" applyFont="1" applyFill="1" applyBorder="1"/>
    <xf numFmtId="3" fontId="15" fillId="10" borderId="13" xfId="0" applyNumberFormat="1" applyFont="1" applyFill="1" applyBorder="1"/>
    <xf numFmtId="3" fontId="15" fillId="10" borderId="8" xfId="0" applyNumberFormat="1" applyFont="1" applyFill="1" applyBorder="1"/>
    <xf numFmtId="3" fontId="15" fillId="10" borderId="12" xfId="0" applyNumberFormat="1" applyFont="1" applyFill="1" applyBorder="1"/>
    <xf numFmtId="0" fontId="15" fillId="10" borderId="12" xfId="0" quotePrefix="1" applyFont="1" applyFill="1" applyBorder="1" applyAlignment="1">
      <alignment horizontal="right"/>
    </xf>
    <xf numFmtId="0" fontId="15" fillId="10" borderId="12" xfId="0" applyFont="1" applyFill="1" applyBorder="1"/>
    <xf numFmtId="3" fontId="15" fillId="10" borderId="12" xfId="4" applyFont="1" applyFill="1" applyBorder="1"/>
    <xf numFmtId="3" fontId="15" fillId="10" borderId="13" xfId="4" applyFont="1" applyFill="1" applyBorder="1"/>
    <xf numFmtId="3" fontId="15" fillId="8" borderId="8" xfId="0" applyNumberFormat="1" applyFont="1" applyFill="1" applyBorder="1"/>
    <xf numFmtId="3" fontId="15" fillId="8" borderId="12" xfId="0" applyNumberFormat="1" applyFont="1" applyFill="1" applyBorder="1"/>
    <xf numFmtId="3" fontId="15" fillId="8" borderId="13" xfId="0" applyNumberFormat="1" applyFont="1" applyFill="1" applyBorder="1"/>
    <xf numFmtId="3" fontId="15" fillId="10" borderId="13" xfId="0" applyNumberFormat="1" applyFont="1" applyFill="1" applyBorder="1" applyAlignment="1">
      <alignment horizontal="center" vertical="center" wrapText="1"/>
    </xf>
    <xf numFmtId="3" fontId="15" fillId="10" borderId="21" xfId="0" applyNumberFormat="1" applyFont="1" applyFill="1" applyBorder="1" applyAlignment="1">
      <alignment horizontal="centerContinuous"/>
    </xf>
    <xf numFmtId="3" fontId="15" fillId="8" borderId="13" xfId="0" applyNumberFormat="1" applyFont="1" applyFill="1" applyBorder="1" applyAlignment="1">
      <alignment horizontal="center" vertical="center" wrapText="1"/>
    </xf>
    <xf numFmtId="3" fontId="15" fillId="10" borderId="20" xfId="0" applyNumberFormat="1" applyFont="1" applyFill="1" applyBorder="1" applyAlignment="1">
      <alignment horizontal="centerContinuous"/>
    </xf>
    <xf numFmtId="3" fontId="15" fillId="10" borderId="6" xfId="0" applyNumberFormat="1" applyFont="1" applyFill="1" applyBorder="1" applyAlignment="1">
      <alignment horizontal="centerContinuous"/>
    </xf>
    <xf numFmtId="3" fontId="15" fillId="8" borderId="20" xfId="0" applyNumberFormat="1" applyFont="1" applyFill="1" applyBorder="1" applyAlignment="1">
      <alignment horizontal="centerContinuous"/>
    </xf>
    <xf numFmtId="3" fontId="15" fillId="8" borderId="21" xfId="0" applyNumberFormat="1" applyFont="1" applyFill="1" applyBorder="1" applyAlignment="1">
      <alignment horizontal="centerContinuous"/>
    </xf>
    <xf numFmtId="3" fontId="15" fillId="8" borderId="6" xfId="0" applyNumberFormat="1" applyFont="1" applyFill="1" applyBorder="1" applyAlignment="1">
      <alignment horizontal="centerContinuous"/>
    </xf>
    <xf numFmtId="0" fontId="15" fillId="9" borderId="18" xfId="0" applyFont="1" applyFill="1" applyBorder="1"/>
    <xf numFmtId="3" fontId="15" fillId="9" borderId="7" xfId="0" applyNumberFormat="1" applyFont="1" applyFill="1" applyBorder="1"/>
    <xf numFmtId="0" fontId="15" fillId="11" borderId="16" xfId="0" applyFont="1" applyFill="1" applyBorder="1"/>
    <xf numFmtId="0" fontId="15" fillId="11" borderId="13" xfId="0" applyFont="1" applyFill="1" applyBorder="1"/>
    <xf numFmtId="3" fontId="15" fillId="11" borderId="13" xfId="6" applyNumberFormat="1" applyFont="1" applyFill="1" applyBorder="1"/>
    <xf numFmtId="0" fontId="15" fillId="0" borderId="19" xfId="0" applyFont="1" applyFill="1" applyBorder="1"/>
    <xf numFmtId="3" fontId="15" fillId="0" borderId="19" xfId="5" applyFont="1" applyFill="1" applyBorder="1"/>
    <xf numFmtId="3" fontId="15" fillId="0" borderId="19" xfId="0" applyNumberFormat="1" applyFont="1" applyFill="1" applyBorder="1"/>
    <xf numFmtId="3" fontId="15" fillId="9" borderId="13" xfId="0" applyNumberFormat="1" applyFont="1" applyFill="1" applyBorder="1" applyAlignment="1">
      <alignment horizontal="center" vertical="center" wrapText="1"/>
    </xf>
    <xf numFmtId="3" fontId="15" fillId="12" borderId="8" xfId="0" applyNumberFormat="1" applyFont="1" applyFill="1" applyBorder="1"/>
    <xf numFmtId="3" fontId="15" fillId="12" borderId="16" xfId="0" applyNumberFormat="1" applyFont="1" applyFill="1" applyBorder="1"/>
    <xf numFmtId="0" fontId="15" fillId="12" borderId="8" xfId="0" applyFont="1" applyFill="1" applyBorder="1"/>
    <xf numFmtId="0" fontId="15" fillId="12" borderId="12" xfId="0" applyFont="1" applyFill="1" applyBorder="1"/>
    <xf numFmtId="0" fontId="15" fillId="13" borderId="16" xfId="0" applyFont="1" applyFill="1" applyBorder="1"/>
    <xf numFmtId="0" fontId="15" fillId="13" borderId="13" xfId="0" applyFont="1" applyFill="1" applyBorder="1"/>
    <xf numFmtId="0" fontId="15" fillId="13" borderId="11" xfId="0" applyFont="1" applyFill="1" applyBorder="1"/>
    <xf numFmtId="0" fontId="15" fillId="13" borderId="12" xfId="0" applyFont="1" applyFill="1" applyBorder="1"/>
    <xf numFmtId="0" fontId="15" fillId="8" borderId="16" xfId="0" applyFont="1" applyFill="1" applyBorder="1"/>
    <xf numFmtId="3" fontId="15" fillId="13" borderId="8" xfId="0" applyNumberFormat="1" applyFont="1" applyFill="1" applyBorder="1"/>
    <xf numFmtId="3" fontId="15" fillId="9" borderId="7" xfId="0" applyNumberFormat="1" applyFont="1" applyFill="1" applyBorder="1" applyAlignment="1">
      <alignment horizontal="center"/>
    </xf>
    <xf numFmtId="0" fontId="15" fillId="10" borderId="8" xfId="0" applyFont="1" applyFill="1" applyBorder="1"/>
    <xf numFmtId="0" fontId="15" fillId="8" borderId="8" xfId="0" applyFont="1" applyFill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5" fillId="7" borderId="5" xfId="0" applyFont="1" applyFill="1" applyBorder="1"/>
    <xf numFmtId="15" fontId="0" fillId="14" borderId="5" xfId="0" applyNumberFormat="1" applyFill="1" applyBorder="1" applyAlignment="1">
      <alignment horizontal="left" vertical="top" wrapText="1"/>
    </xf>
    <xf numFmtId="172" fontId="0" fillId="0" borderId="0" xfId="1" applyNumberFormat="1" applyFont="1" applyBorder="1" applyAlignment="1">
      <alignment horizontal="centerContinuous"/>
    </xf>
    <xf numFmtId="172" fontId="5" fillId="7" borderId="0" xfId="1" applyNumberFormat="1" applyFont="1" applyFill="1" applyBorder="1"/>
    <xf numFmtId="172" fontId="0" fillId="14" borderId="0" xfId="1" applyNumberFormat="1" applyFont="1" applyFill="1" applyBorder="1" applyAlignment="1">
      <alignment horizontal="left" vertical="top" wrapText="1"/>
    </xf>
    <xf numFmtId="172" fontId="0" fillId="0" borderId="0" xfId="1" applyNumberFormat="1" applyFont="1"/>
    <xf numFmtId="172" fontId="0" fillId="0" borderId="0" xfId="1" applyNumberFormat="1" applyFont="1" applyBorder="1"/>
  </cellXfs>
  <cellStyles count="12">
    <cellStyle name="Currency" xfId="1" builtinId="4"/>
    <cellStyle name="Data" xfId="5"/>
    <cellStyle name="Hyperlink" xfId="2" builtinId="8"/>
    <cellStyle name="Normal" xfId="0" builtinId="0"/>
    <cellStyle name="Percent" xfId="3" builtinId="5"/>
    <cellStyle name="Statistical Report" xfId="7"/>
    <cellStyle name="StatReport2double" xfId="8"/>
    <cellStyle name="StatReport3double" xfId="9"/>
    <cellStyle name="StatReport3side" xfId="4"/>
    <cellStyle name="StatReportdoublebottom" xfId="10"/>
    <cellStyle name="StatReportNCRow" xfId="11"/>
    <cellStyle name="StatReportNCRow_0405table0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onnections" Target="connection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dat00_eu!$D$2</c:f>
              <c:strCache>
                <c:ptCount val="1"/>
                <c:pt idx="0">
                  <c:v>dollar/Euro average</c:v>
                </c:pt>
              </c:strCache>
            </c:strRef>
          </c:tx>
          <c:cat>
            <c:numRef>
              <c:f>dat00_eu!$E$3:$E$53</c:f>
              <c:numCache>
                <c:formatCode>mmm\ yyyy</c:formatCode>
                <c:ptCount val="5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</c:numCache>
            </c:numRef>
          </c:cat>
          <c:val>
            <c:numRef>
              <c:f>dat00_eu!$D$3:$D$53</c:f>
              <c:numCache>
                <c:formatCode>_("$"* #,##0.0000_);_("$"* \(#,##0.0000\);_("$"* "-"????_);_(@_)</c:formatCode>
                <c:ptCount val="51"/>
                <c:pt idx="0">
                  <c:v>1.2638199999999999</c:v>
                </c:pt>
                <c:pt idx="1">
                  <c:v>1.2640421052631579</c:v>
                </c:pt>
                <c:pt idx="2">
                  <c:v>1.2260913043478259</c:v>
                </c:pt>
                <c:pt idx="3">
                  <c:v>1.1989454545454545</c:v>
                </c:pt>
                <c:pt idx="4">
                  <c:v>1.1999949999999999</c:v>
                </c:pt>
                <c:pt idx="5">
                  <c:v>1.2146045454545453</c:v>
                </c:pt>
                <c:pt idx="6">
                  <c:v>1.2266142857142857</c:v>
                </c:pt>
                <c:pt idx="7">
                  <c:v>1.2191363636363637</c:v>
                </c:pt>
                <c:pt idx="8">
                  <c:v>1.2223952380952379</c:v>
                </c:pt>
                <c:pt idx="9">
                  <c:v>1.25074</c:v>
                </c:pt>
                <c:pt idx="10">
                  <c:v>1.2997200000000002</c:v>
                </c:pt>
                <c:pt idx="11">
                  <c:v>1.3406478260869565</c:v>
                </c:pt>
                <c:pt idx="12">
                  <c:v>1.3122650000000002</c:v>
                </c:pt>
                <c:pt idx="13">
                  <c:v>1.3013052631578947</c:v>
                </c:pt>
                <c:pt idx="14">
                  <c:v>1.3185000000000002</c:v>
                </c:pt>
                <c:pt idx="15">
                  <c:v>1.2943095238095239</c:v>
                </c:pt>
                <c:pt idx="16">
                  <c:v>1.2696857142857141</c:v>
                </c:pt>
                <c:pt idx="17">
                  <c:v>1.2155272727272726</c:v>
                </c:pt>
                <c:pt idx="18">
                  <c:v>1.2040549999999999</c:v>
                </c:pt>
                <c:pt idx="19">
                  <c:v>1.2295173913043482</c:v>
                </c:pt>
                <c:pt idx="20">
                  <c:v>1.2233904761904761</c:v>
                </c:pt>
                <c:pt idx="21">
                  <c:v>1.2022400000000002</c:v>
                </c:pt>
                <c:pt idx="22">
                  <c:v>1.1788749999999997</c:v>
                </c:pt>
                <c:pt idx="23">
                  <c:v>1.1860952380952383</c:v>
                </c:pt>
                <c:pt idx="24">
                  <c:v>1.21255</c:v>
                </c:pt>
                <c:pt idx="25">
                  <c:v>1.1939736842105262</c:v>
                </c:pt>
                <c:pt idx="26">
                  <c:v>1.2028434782608692</c:v>
                </c:pt>
                <c:pt idx="27">
                  <c:v>1.227325</c:v>
                </c:pt>
                <c:pt idx="28">
                  <c:v>1.2767454545454546</c:v>
                </c:pt>
                <c:pt idx="29">
                  <c:v>1.2660590909090905</c:v>
                </c:pt>
                <c:pt idx="30">
                  <c:v>1.2680649999999998</c:v>
                </c:pt>
                <c:pt idx="31">
                  <c:v>1.2810478260869564</c:v>
                </c:pt>
                <c:pt idx="32">
                  <c:v>1.2722099999999998</c:v>
                </c:pt>
                <c:pt idx="33">
                  <c:v>1.2617190476190476</c:v>
                </c:pt>
                <c:pt idx="34">
                  <c:v>1.2887666666666664</c:v>
                </c:pt>
                <c:pt idx="35">
                  <c:v>1.3204799999999999</c:v>
                </c:pt>
                <c:pt idx="36">
                  <c:v>1.2992999999999999</c:v>
                </c:pt>
                <c:pt idx="37">
                  <c:v>1.3080210526315792</c:v>
                </c:pt>
                <c:pt idx="38">
                  <c:v>1.3245909090909089</c:v>
                </c:pt>
                <c:pt idx="39">
                  <c:v>1.3512904761904763</c:v>
                </c:pt>
                <c:pt idx="40">
                  <c:v>1.351781818181818</c:v>
                </c:pt>
                <c:pt idx="41">
                  <c:v>1.3420619047619045</c:v>
                </c:pt>
                <c:pt idx="42">
                  <c:v>1.3726476190476187</c:v>
                </c:pt>
                <c:pt idx="43">
                  <c:v>1.3625869565217392</c:v>
                </c:pt>
                <c:pt idx="44">
                  <c:v>1.3909849999999999</c:v>
                </c:pt>
                <c:pt idx="45">
                  <c:v>1.4233043478260867</c:v>
                </c:pt>
                <c:pt idx="46">
                  <c:v>1.4682523809523815</c:v>
                </c:pt>
                <c:pt idx="47">
                  <c:v>1.4558800000000001</c:v>
                </c:pt>
                <c:pt idx="48">
                  <c:v>1.4728142857142861</c:v>
                </c:pt>
                <c:pt idx="49">
                  <c:v>1.4759449999999998</c:v>
                </c:pt>
                <c:pt idx="50">
                  <c:v>1.5321125</c:v>
                </c:pt>
              </c:numCache>
            </c:numRef>
          </c:val>
        </c:ser>
        <c:axId val="63558784"/>
        <c:axId val="63560320"/>
      </c:barChart>
      <c:lineChart>
        <c:grouping val="stacked"/>
        <c:ser>
          <c:idx val="1"/>
          <c:order val="1"/>
          <c:tx>
            <c:strRef>
              <c:f>dat00_eu!$F$2</c:f>
              <c:strCache>
                <c:ptCount val="1"/>
                <c:pt idx="0">
                  <c:v>per barrel</c:v>
                </c:pt>
              </c:strCache>
            </c:strRef>
          </c:tx>
          <c:marker>
            <c:symbol val="none"/>
          </c:marker>
          <c:val>
            <c:numRef>
              <c:f>dat00_eu!$F$3:$F$53</c:f>
              <c:numCache>
                <c:formatCode>_("$"* #,##0.00_);_("$"* \(#,##0.00\);_("$"* "-"??_);_(@_)</c:formatCode>
                <c:ptCount val="51"/>
                <c:pt idx="0">
                  <c:v>34.31</c:v>
                </c:pt>
                <c:pt idx="1">
                  <c:v>34.68</c:v>
                </c:pt>
                <c:pt idx="2">
                  <c:v>36.74</c:v>
                </c:pt>
                <c:pt idx="3">
                  <c:v>36.75</c:v>
                </c:pt>
                <c:pt idx="4">
                  <c:v>40.28</c:v>
                </c:pt>
                <c:pt idx="5">
                  <c:v>38.03</c:v>
                </c:pt>
                <c:pt idx="6">
                  <c:v>40.78</c:v>
                </c:pt>
                <c:pt idx="7">
                  <c:v>44.9</c:v>
                </c:pt>
                <c:pt idx="8">
                  <c:v>45.94</c:v>
                </c:pt>
                <c:pt idx="9">
                  <c:v>53.28</c:v>
                </c:pt>
                <c:pt idx="10">
                  <c:v>48.47</c:v>
                </c:pt>
                <c:pt idx="11">
                  <c:v>43.15</c:v>
                </c:pt>
                <c:pt idx="12">
                  <c:v>46.84</c:v>
                </c:pt>
                <c:pt idx="13">
                  <c:v>48.15</c:v>
                </c:pt>
                <c:pt idx="14">
                  <c:v>54.19</c:v>
                </c:pt>
                <c:pt idx="15">
                  <c:v>52.98</c:v>
                </c:pt>
                <c:pt idx="16">
                  <c:v>49.83</c:v>
                </c:pt>
                <c:pt idx="17">
                  <c:v>56.35</c:v>
                </c:pt>
                <c:pt idx="18">
                  <c:v>59</c:v>
                </c:pt>
                <c:pt idx="19">
                  <c:v>64.989999999999995</c:v>
                </c:pt>
                <c:pt idx="20">
                  <c:v>65.59</c:v>
                </c:pt>
                <c:pt idx="21">
                  <c:v>62.26</c:v>
                </c:pt>
                <c:pt idx="22">
                  <c:v>58.32</c:v>
                </c:pt>
                <c:pt idx="23">
                  <c:v>59.41</c:v>
                </c:pt>
                <c:pt idx="24">
                  <c:v>65.489999999999995</c:v>
                </c:pt>
                <c:pt idx="25">
                  <c:v>61.63</c:v>
                </c:pt>
                <c:pt idx="26">
                  <c:v>62.69</c:v>
                </c:pt>
                <c:pt idx="27">
                  <c:v>69.44</c:v>
                </c:pt>
                <c:pt idx="28">
                  <c:v>70.84</c:v>
                </c:pt>
                <c:pt idx="29">
                  <c:v>70.95</c:v>
                </c:pt>
                <c:pt idx="30">
                  <c:v>74.41</c:v>
                </c:pt>
                <c:pt idx="31">
                  <c:v>73.040000000000006</c:v>
                </c:pt>
                <c:pt idx="32">
                  <c:v>63.8</c:v>
                </c:pt>
                <c:pt idx="33">
                  <c:v>58.89</c:v>
                </c:pt>
                <c:pt idx="34">
                  <c:v>59.08</c:v>
                </c:pt>
                <c:pt idx="35">
                  <c:v>61.96</c:v>
                </c:pt>
                <c:pt idx="36">
                  <c:v>54.51</c:v>
                </c:pt>
                <c:pt idx="37">
                  <c:v>59.28</c:v>
                </c:pt>
                <c:pt idx="38">
                  <c:v>60.44</c:v>
                </c:pt>
                <c:pt idx="39">
                  <c:v>63.98</c:v>
                </c:pt>
                <c:pt idx="40">
                  <c:v>63.45</c:v>
                </c:pt>
                <c:pt idx="41">
                  <c:v>67.489999999999995</c:v>
                </c:pt>
                <c:pt idx="42">
                  <c:v>74.12</c:v>
                </c:pt>
                <c:pt idx="43">
                  <c:v>72.36</c:v>
                </c:pt>
                <c:pt idx="44">
                  <c:v>79.91</c:v>
                </c:pt>
                <c:pt idx="45">
                  <c:v>85.8</c:v>
                </c:pt>
                <c:pt idx="46">
                  <c:v>94.77</c:v>
                </c:pt>
                <c:pt idx="47">
                  <c:v>91.69</c:v>
                </c:pt>
                <c:pt idx="48">
                  <c:v>92.97</c:v>
                </c:pt>
                <c:pt idx="49">
                  <c:v>95.39</c:v>
                </c:pt>
                <c:pt idx="50">
                  <c:v>102</c:v>
                </c:pt>
              </c:numCache>
            </c:numRef>
          </c:val>
        </c:ser>
        <c:marker val="1"/>
        <c:axId val="63567744"/>
        <c:axId val="63566208"/>
      </c:lineChart>
      <c:dateAx>
        <c:axId val="63558784"/>
        <c:scaling>
          <c:orientation val="minMax"/>
        </c:scaling>
        <c:axPos val="b"/>
        <c:numFmt formatCode="mmm\ yyyy" sourceLinked="1"/>
        <c:tickLblPos val="nextTo"/>
        <c:crossAx val="63560320"/>
        <c:crosses val="autoZero"/>
        <c:auto val="1"/>
        <c:lblOffset val="100"/>
      </c:dateAx>
      <c:valAx>
        <c:axId val="63560320"/>
        <c:scaling>
          <c:orientation val="minMax"/>
          <c:min val="1"/>
        </c:scaling>
        <c:axPos val="l"/>
        <c:majorGridlines/>
        <c:numFmt formatCode="_(&quot;$&quot;* #,##0.0000_);_(&quot;$&quot;* \(#,##0.0000\);_(&quot;$&quot;* &quot;-&quot;????_);_(@_)" sourceLinked="1"/>
        <c:tickLblPos val="nextTo"/>
        <c:crossAx val="63558784"/>
        <c:crosses val="autoZero"/>
        <c:crossBetween val="between"/>
      </c:valAx>
      <c:valAx>
        <c:axId val="63566208"/>
        <c:scaling>
          <c:orientation val="minMax"/>
          <c:min val="20"/>
        </c:scaling>
        <c:axPos val="r"/>
        <c:numFmt formatCode="_(&quot;$&quot;* #,##0.00_);_(&quot;$&quot;* \(#,##0.00\);_(&quot;$&quot;* &quot;-&quot;??_);_(@_)" sourceLinked="1"/>
        <c:tickLblPos val="nextTo"/>
        <c:crossAx val="63567744"/>
        <c:crosses val="max"/>
        <c:crossBetween val="between"/>
      </c:valAx>
      <c:catAx>
        <c:axId val="63567744"/>
        <c:scaling>
          <c:orientation val="minMax"/>
        </c:scaling>
        <c:delete val="1"/>
        <c:axPos val="b"/>
        <c:numFmt formatCode="mmm\ yyyy" sourceLinked="1"/>
        <c:tickLblPos val="none"/>
        <c:crossAx val="63566208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col"/>
        <c:grouping val="percentStacked"/>
        <c:ser>
          <c:idx val="0"/>
          <c:order val="0"/>
          <c:tx>
            <c:strRef>
              <c:f>'NC public libraries'!$C$4</c:f>
              <c:strCache>
                <c:ptCount val="1"/>
                <c:pt idx="0">
                  <c:v>Fiction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libraries'!$C$5:$C$55</c:f>
              <c:numCache>
                <c:formatCode>#,##0</c:formatCode>
                <c:ptCount val="51"/>
                <c:pt idx="0">
                  <c:v>29375</c:v>
                </c:pt>
                <c:pt idx="1">
                  <c:v>24387</c:v>
                </c:pt>
                <c:pt idx="2">
                  <c:v>140508</c:v>
                </c:pt>
                <c:pt idx="3">
                  <c:v>458404</c:v>
                </c:pt>
                <c:pt idx="4">
                  <c:v>58312</c:v>
                </c:pt>
                <c:pt idx="5">
                  <c:v>223102</c:v>
                </c:pt>
                <c:pt idx="6">
                  <c:v>106711</c:v>
                </c:pt>
                <c:pt idx="7">
                  <c:v>154506</c:v>
                </c:pt>
                <c:pt idx="8">
                  <c:v>84818</c:v>
                </c:pt>
                <c:pt idx="9">
                  <c:v>72957</c:v>
                </c:pt>
                <c:pt idx="10">
                  <c:v>438112</c:v>
                </c:pt>
                <c:pt idx="11">
                  <c:v>166457</c:v>
                </c:pt>
                <c:pt idx="12">
                  <c:v>36821</c:v>
                </c:pt>
                <c:pt idx="13">
                  <c:v>22579</c:v>
                </c:pt>
                <c:pt idx="14">
                  <c:v>361641</c:v>
                </c:pt>
                <c:pt idx="15">
                  <c:v>47865</c:v>
                </c:pt>
                <c:pt idx="16">
                  <c:v>545882</c:v>
                </c:pt>
                <c:pt idx="17">
                  <c:v>44585</c:v>
                </c:pt>
                <c:pt idx="18">
                  <c:v>48300</c:v>
                </c:pt>
                <c:pt idx="19">
                  <c:v>357441</c:v>
                </c:pt>
                <c:pt idx="20">
                  <c:v>26867</c:v>
                </c:pt>
                <c:pt idx="21">
                  <c:v>81566</c:v>
                </c:pt>
                <c:pt idx="22">
                  <c:v>150225</c:v>
                </c:pt>
                <c:pt idx="23">
                  <c:v>279136</c:v>
                </c:pt>
                <c:pt idx="24">
                  <c:v>108578</c:v>
                </c:pt>
                <c:pt idx="25">
                  <c:v>121005</c:v>
                </c:pt>
                <c:pt idx="26">
                  <c:v>53410</c:v>
                </c:pt>
                <c:pt idx="27">
                  <c:v>38030</c:v>
                </c:pt>
                <c:pt idx="28">
                  <c:v>52150</c:v>
                </c:pt>
                <c:pt idx="29">
                  <c:v>2450511</c:v>
                </c:pt>
                <c:pt idx="30">
                  <c:v>111933</c:v>
                </c:pt>
                <c:pt idx="31">
                  <c:v>336650</c:v>
                </c:pt>
                <c:pt idx="32">
                  <c:v>142213</c:v>
                </c:pt>
                <c:pt idx="33">
                  <c:v>87904</c:v>
                </c:pt>
                <c:pt idx="34">
                  <c:v>141419</c:v>
                </c:pt>
                <c:pt idx="35">
                  <c:v>46169</c:v>
                </c:pt>
                <c:pt idx="36">
                  <c:v>110382</c:v>
                </c:pt>
                <c:pt idx="37">
                  <c:v>77382</c:v>
                </c:pt>
                <c:pt idx="38">
                  <c:v>190082</c:v>
                </c:pt>
                <c:pt idx="39">
                  <c:v>233345</c:v>
                </c:pt>
                <c:pt idx="40">
                  <c:v>61501</c:v>
                </c:pt>
                <c:pt idx="41">
                  <c:v>54716</c:v>
                </c:pt>
                <c:pt idx="42">
                  <c:v>65423</c:v>
                </c:pt>
                <c:pt idx="43">
                  <c:v>94148</c:v>
                </c:pt>
                <c:pt idx="44">
                  <c:v>97734</c:v>
                </c:pt>
                <c:pt idx="45">
                  <c:v>205174</c:v>
                </c:pt>
                <c:pt idx="46">
                  <c:v>38593</c:v>
                </c:pt>
                <c:pt idx="47">
                  <c:v>1888159</c:v>
                </c:pt>
                <c:pt idx="48">
                  <c:v>15781</c:v>
                </c:pt>
                <c:pt idx="49">
                  <c:v>119504</c:v>
                </c:pt>
                <c:pt idx="50">
                  <c:v>70492</c:v>
                </c:pt>
              </c:numCache>
            </c:numRef>
          </c:val>
        </c:ser>
        <c:ser>
          <c:idx val="1"/>
          <c:order val="1"/>
          <c:tx>
            <c:strRef>
              <c:f>'NC public libraries'!$D$4</c:f>
              <c:strCache>
                <c:ptCount val="1"/>
                <c:pt idx="0">
                  <c:v>Non-Fiction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libraries'!$D$5:$D$55</c:f>
              <c:numCache>
                <c:formatCode>#,##0</c:formatCode>
                <c:ptCount val="51"/>
                <c:pt idx="0">
                  <c:v>11806</c:v>
                </c:pt>
                <c:pt idx="1">
                  <c:v>9815</c:v>
                </c:pt>
                <c:pt idx="2">
                  <c:v>29803</c:v>
                </c:pt>
                <c:pt idx="3">
                  <c:v>273885</c:v>
                </c:pt>
                <c:pt idx="4">
                  <c:v>33509</c:v>
                </c:pt>
                <c:pt idx="5">
                  <c:v>79807</c:v>
                </c:pt>
                <c:pt idx="6">
                  <c:v>39960</c:v>
                </c:pt>
                <c:pt idx="7">
                  <c:v>68119</c:v>
                </c:pt>
                <c:pt idx="8">
                  <c:v>37091</c:v>
                </c:pt>
                <c:pt idx="9">
                  <c:v>32419</c:v>
                </c:pt>
                <c:pt idx="10">
                  <c:v>337959</c:v>
                </c:pt>
                <c:pt idx="11">
                  <c:v>70652</c:v>
                </c:pt>
                <c:pt idx="12">
                  <c:v>20908</c:v>
                </c:pt>
                <c:pt idx="13">
                  <c:v>9339</c:v>
                </c:pt>
                <c:pt idx="14">
                  <c:v>267441</c:v>
                </c:pt>
                <c:pt idx="15">
                  <c:v>18986</c:v>
                </c:pt>
                <c:pt idx="16">
                  <c:v>258496</c:v>
                </c:pt>
                <c:pt idx="17">
                  <c:v>19301</c:v>
                </c:pt>
                <c:pt idx="18">
                  <c:v>20946</c:v>
                </c:pt>
                <c:pt idx="19">
                  <c:v>236150</c:v>
                </c:pt>
                <c:pt idx="20">
                  <c:v>5539</c:v>
                </c:pt>
                <c:pt idx="21">
                  <c:v>34163</c:v>
                </c:pt>
                <c:pt idx="22">
                  <c:v>86225</c:v>
                </c:pt>
                <c:pt idx="23">
                  <c:v>110802</c:v>
                </c:pt>
                <c:pt idx="24">
                  <c:v>72355</c:v>
                </c:pt>
                <c:pt idx="25">
                  <c:v>47635</c:v>
                </c:pt>
                <c:pt idx="26">
                  <c:v>21026</c:v>
                </c:pt>
                <c:pt idx="27">
                  <c:v>12487</c:v>
                </c:pt>
                <c:pt idx="28">
                  <c:v>26924</c:v>
                </c:pt>
                <c:pt idx="29">
                  <c:v>1198416</c:v>
                </c:pt>
                <c:pt idx="30">
                  <c:v>67832</c:v>
                </c:pt>
                <c:pt idx="31">
                  <c:v>179988</c:v>
                </c:pt>
                <c:pt idx="32">
                  <c:v>40455</c:v>
                </c:pt>
                <c:pt idx="33">
                  <c:v>36299</c:v>
                </c:pt>
                <c:pt idx="34">
                  <c:v>72623</c:v>
                </c:pt>
                <c:pt idx="35">
                  <c:v>16127</c:v>
                </c:pt>
                <c:pt idx="36">
                  <c:v>67650</c:v>
                </c:pt>
                <c:pt idx="37">
                  <c:v>24029</c:v>
                </c:pt>
                <c:pt idx="38">
                  <c:v>47867</c:v>
                </c:pt>
                <c:pt idx="39">
                  <c:v>108535</c:v>
                </c:pt>
                <c:pt idx="40">
                  <c:v>31251</c:v>
                </c:pt>
                <c:pt idx="41">
                  <c:v>24543</c:v>
                </c:pt>
                <c:pt idx="42">
                  <c:v>27495</c:v>
                </c:pt>
                <c:pt idx="43">
                  <c:v>29834</c:v>
                </c:pt>
                <c:pt idx="44">
                  <c:v>40389</c:v>
                </c:pt>
                <c:pt idx="45">
                  <c:v>73302</c:v>
                </c:pt>
                <c:pt idx="46">
                  <c:v>26495</c:v>
                </c:pt>
                <c:pt idx="47">
                  <c:v>1476748</c:v>
                </c:pt>
                <c:pt idx="48">
                  <c:v>9743</c:v>
                </c:pt>
                <c:pt idx="49">
                  <c:v>41893</c:v>
                </c:pt>
                <c:pt idx="50">
                  <c:v>17858</c:v>
                </c:pt>
              </c:numCache>
            </c:numRef>
          </c:val>
        </c:ser>
        <c:ser>
          <c:idx val="2"/>
          <c:order val="2"/>
          <c:tx>
            <c:strRef>
              <c:f>'NC public libraries'!$E$4</c:f>
              <c:strCache>
                <c:ptCount val="1"/>
                <c:pt idx="0">
                  <c:v>Adult Books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libraries'!$E$5:$E$55</c:f>
              <c:numCache>
                <c:formatCode>#,##0</c:formatCode>
                <c:ptCount val="51"/>
                <c:pt idx="0">
                  <c:v>41181</c:v>
                </c:pt>
                <c:pt idx="1">
                  <c:v>34202</c:v>
                </c:pt>
                <c:pt idx="2">
                  <c:v>170311</c:v>
                </c:pt>
                <c:pt idx="3">
                  <c:v>732289</c:v>
                </c:pt>
                <c:pt idx="4">
                  <c:v>91821</c:v>
                </c:pt>
                <c:pt idx="5">
                  <c:v>302909</c:v>
                </c:pt>
                <c:pt idx="6">
                  <c:v>146671</c:v>
                </c:pt>
                <c:pt idx="7">
                  <c:v>222625</c:v>
                </c:pt>
                <c:pt idx="8">
                  <c:v>121909</c:v>
                </c:pt>
                <c:pt idx="9">
                  <c:v>105376</c:v>
                </c:pt>
                <c:pt idx="10">
                  <c:v>776071</c:v>
                </c:pt>
                <c:pt idx="11">
                  <c:v>237109</c:v>
                </c:pt>
                <c:pt idx="12">
                  <c:v>57729</c:v>
                </c:pt>
                <c:pt idx="13">
                  <c:v>31918</c:v>
                </c:pt>
                <c:pt idx="14">
                  <c:v>629082</c:v>
                </c:pt>
                <c:pt idx="15">
                  <c:v>66851</c:v>
                </c:pt>
                <c:pt idx="16">
                  <c:v>804378</c:v>
                </c:pt>
                <c:pt idx="17">
                  <c:v>63886</c:v>
                </c:pt>
                <c:pt idx="18">
                  <c:v>69246</c:v>
                </c:pt>
                <c:pt idx="19">
                  <c:v>593591</c:v>
                </c:pt>
                <c:pt idx="20">
                  <c:v>32406</c:v>
                </c:pt>
                <c:pt idx="21">
                  <c:v>115729</c:v>
                </c:pt>
                <c:pt idx="22">
                  <c:v>236450</c:v>
                </c:pt>
                <c:pt idx="23">
                  <c:v>389938</c:v>
                </c:pt>
                <c:pt idx="24">
                  <c:v>180933</c:v>
                </c:pt>
                <c:pt idx="25">
                  <c:v>168640</c:v>
                </c:pt>
                <c:pt idx="26">
                  <c:v>74436</c:v>
                </c:pt>
                <c:pt idx="27">
                  <c:v>50517</c:v>
                </c:pt>
                <c:pt idx="28">
                  <c:v>79074</c:v>
                </c:pt>
                <c:pt idx="29">
                  <c:v>3648927</c:v>
                </c:pt>
                <c:pt idx="30">
                  <c:v>179765</c:v>
                </c:pt>
                <c:pt idx="31">
                  <c:v>516638</c:v>
                </c:pt>
                <c:pt idx="32">
                  <c:v>182668</c:v>
                </c:pt>
                <c:pt idx="33">
                  <c:v>124203</c:v>
                </c:pt>
                <c:pt idx="34">
                  <c:v>214042</c:v>
                </c:pt>
                <c:pt idx="35">
                  <c:v>62296</c:v>
                </c:pt>
                <c:pt idx="36">
                  <c:v>178032</c:v>
                </c:pt>
                <c:pt idx="37">
                  <c:v>101411</c:v>
                </c:pt>
                <c:pt idx="38">
                  <c:v>237949</c:v>
                </c:pt>
                <c:pt idx="39">
                  <c:v>341880</c:v>
                </c:pt>
                <c:pt idx="40">
                  <c:v>92752</c:v>
                </c:pt>
                <c:pt idx="41">
                  <c:v>79259</c:v>
                </c:pt>
                <c:pt idx="42">
                  <c:v>92918</c:v>
                </c:pt>
                <c:pt idx="43">
                  <c:v>123982</c:v>
                </c:pt>
                <c:pt idx="44">
                  <c:v>138123</c:v>
                </c:pt>
                <c:pt idx="45">
                  <c:v>278476</c:v>
                </c:pt>
                <c:pt idx="46">
                  <c:v>65088</c:v>
                </c:pt>
                <c:pt idx="47">
                  <c:v>3364907</c:v>
                </c:pt>
                <c:pt idx="48">
                  <c:v>25524</c:v>
                </c:pt>
                <c:pt idx="49">
                  <c:v>161397</c:v>
                </c:pt>
                <c:pt idx="50">
                  <c:v>88350</c:v>
                </c:pt>
              </c:numCache>
            </c:numRef>
          </c:val>
        </c:ser>
        <c:ser>
          <c:idx val="3"/>
          <c:order val="3"/>
          <c:tx>
            <c:strRef>
              <c:f>'NC public libraries'!$F$4</c:f>
              <c:strCache>
                <c:ptCount val="1"/>
                <c:pt idx="0">
                  <c:v>Fiction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libraries'!$F$5:$F$55</c:f>
              <c:numCache>
                <c:formatCode>#,##0</c:formatCode>
                <c:ptCount val="51"/>
                <c:pt idx="0">
                  <c:v>20770</c:v>
                </c:pt>
                <c:pt idx="1">
                  <c:v>16043</c:v>
                </c:pt>
                <c:pt idx="2">
                  <c:v>51587</c:v>
                </c:pt>
                <c:pt idx="3">
                  <c:v>341941</c:v>
                </c:pt>
                <c:pt idx="4">
                  <c:v>63557</c:v>
                </c:pt>
                <c:pt idx="5">
                  <c:v>222274</c:v>
                </c:pt>
                <c:pt idx="6">
                  <c:v>69700</c:v>
                </c:pt>
                <c:pt idx="7">
                  <c:v>141982</c:v>
                </c:pt>
                <c:pt idx="8">
                  <c:v>87981</c:v>
                </c:pt>
                <c:pt idx="9">
                  <c:v>73487</c:v>
                </c:pt>
                <c:pt idx="10">
                  <c:v>465843</c:v>
                </c:pt>
                <c:pt idx="11">
                  <c:v>164230</c:v>
                </c:pt>
                <c:pt idx="12">
                  <c:v>44336</c:v>
                </c:pt>
                <c:pt idx="13">
                  <c:v>13211</c:v>
                </c:pt>
                <c:pt idx="14">
                  <c:v>382780</c:v>
                </c:pt>
                <c:pt idx="15">
                  <c:v>22134</c:v>
                </c:pt>
                <c:pt idx="16">
                  <c:v>387651</c:v>
                </c:pt>
                <c:pt idx="17">
                  <c:v>41889</c:v>
                </c:pt>
                <c:pt idx="18">
                  <c:v>46257</c:v>
                </c:pt>
                <c:pt idx="19">
                  <c:v>491413</c:v>
                </c:pt>
                <c:pt idx="20">
                  <c:v>6748</c:v>
                </c:pt>
                <c:pt idx="21">
                  <c:v>108665</c:v>
                </c:pt>
                <c:pt idx="22">
                  <c:v>74031</c:v>
                </c:pt>
                <c:pt idx="23">
                  <c:v>135563</c:v>
                </c:pt>
                <c:pt idx="24">
                  <c:v>84243</c:v>
                </c:pt>
                <c:pt idx="25">
                  <c:v>142981</c:v>
                </c:pt>
                <c:pt idx="26">
                  <c:v>40026</c:v>
                </c:pt>
                <c:pt idx="27">
                  <c:v>27289</c:v>
                </c:pt>
                <c:pt idx="28">
                  <c:v>32282</c:v>
                </c:pt>
                <c:pt idx="29">
                  <c:v>1621476</c:v>
                </c:pt>
                <c:pt idx="30">
                  <c:v>142249</c:v>
                </c:pt>
                <c:pt idx="31">
                  <c:v>285918</c:v>
                </c:pt>
                <c:pt idx="32">
                  <c:v>78414</c:v>
                </c:pt>
                <c:pt idx="33">
                  <c:v>46880</c:v>
                </c:pt>
                <c:pt idx="34">
                  <c:v>160501</c:v>
                </c:pt>
                <c:pt idx="35">
                  <c:v>15666</c:v>
                </c:pt>
                <c:pt idx="36">
                  <c:v>116159</c:v>
                </c:pt>
                <c:pt idx="37">
                  <c:v>37627</c:v>
                </c:pt>
                <c:pt idx="38">
                  <c:v>96227</c:v>
                </c:pt>
                <c:pt idx="39">
                  <c:v>177921</c:v>
                </c:pt>
                <c:pt idx="40">
                  <c:v>29982</c:v>
                </c:pt>
                <c:pt idx="41">
                  <c:v>72559</c:v>
                </c:pt>
                <c:pt idx="42">
                  <c:v>29980</c:v>
                </c:pt>
                <c:pt idx="43">
                  <c:v>60127</c:v>
                </c:pt>
                <c:pt idx="44">
                  <c:v>48769</c:v>
                </c:pt>
                <c:pt idx="45">
                  <c:v>285028</c:v>
                </c:pt>
                <c:pt idx="46">
                  <c:v>31282</c:v>
                </c:pt>
                <c:pt idx="47">
                  <c:v>3183258</c:v>
                </c:pt>
                <c:pt idx="48">
                  <c:v>22997</c:v>
                </c:pt>
                <c:pt idx="49">
                  <c:v>81514</c:v>
                </c:pt>
                <c:pt idx="50">
                  <c:v>69312</c:v>
                </c:pt>
              </c:numCache>
            </c:numRef>
          </c:val>
        </c:ser>
        <c:ser>
          <c:idx val="4"/>
          <c:order val="4"/>
          <c:tx>
            <c:strRef>
              <c:f>'NC public libraries'!$G$4</c:f>
              <c:strCache>
                <c:ptCount val="1"/>
                <c:pt idx="0">
                  <c:v>Non-Fiction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libraries'!$G$5:$G$55</c:f>
              <c:numCache>
                <c:formatCode>#,##0</c:formatCode>
                <c:ptCount val="51"/>
                <c:pt idx="0">
                  <c:v>7137</c:v>
                </c:pt>
                <c:pt idx="1">
                  <c:v>4318</c:v>
                </c:pt>
                <c:pt idx="2">
                  <c:v>8874</c:v>
                </c:pt>
                <c:pt idx="3">
                  <c:v>97774</c:v>
                </c:pt>
                <c:pt idx="4">
                  <c:v>15833</c:v>
                </c:pt>
                <c:pt idx="5">
                  <c:v>53575</c:v>
                </c:pt>
                <c:pt idx="6">
                  <c:v>15859</c:v>
                </c:pt>
                <c:pt idx="7">
                  <c:v>26667</c:v>
                </c:pt>
                <c:pt idx="8">
                  <c:v>12802</c:v>
                </c:pt>
                <c:pt idx="9">
                  <c:v>7452</c:v>
                </c:pt>
                <c:pt idx="10">
                  <c:v>123482</c:v>
                </c:pt>
                <c:pt idx="11">
                  <c:v>31615</c:v>
                </c:pt>
                <c:pt idx="12">
                  <c:v>12492</c:v>
                </c:pt>
                <c:pt idx="13">
                  <c:v>3964</c:v>
                </c:pt>
                <c:pt idx="14">
                  <c:v>99410</c:v>
                </c:pt>
                <c:pt idx="15">
                  <c:v>6424</c:v>
                </c:pt>
                <c:pt idx="16">
                  <c:v>106954</c:v>
                </c:pt>
                <c:pt idx="17">
                  <c:v>10376</c:v>
                </c:pt>
                <c:pt idx="18">
                  <c:v>10450</c:v>
                </c:pt>
                <c:pt idx="19">
                  <c:v>143583</c:v>
                </c:pt>
                <c:pt idx="20">
                  <c:v>1822</c:v>
                </c:pt>
                <c:pt idx="21">
                  <c:v>25732</c:v>
                </c:pt>
                <c:pt idx="22">
                  <c:v>19293</c:v>
                </c:pt>
                <c:pt idx="23">
                  <c:v>43991</c:v>
                </c:pt>
                <c:pt idx="24">
                  <c:v>45249</c:v>
                </c:pt>
                <c:pt idx="25">
                  <c:v>38441</c:v>
                </c:pt>
                <c:pt idx="26">
                  <c:v>18651</c:v>
                </c:pt>
                <c:pt idx="27">
                  <c:v>2824</c:v>
                </c:pt>
                <c:pt idx="28">
                  <c:v>7466</c:v>
                </c:pt>
                <c:pt idx="29">
                  <c:v>376354</c:v>
                </c:pt>
                <c:pt idx="30">
                  <c:v>34719</c:v>
                </c:pt>
                <c:pt idx="31">
                  <c:v>65730</c:v>
                </c:pt>
                <c:pt idx="32">
                  <c:v>18021</c:v>
                </c:pt>
                <c:pt idx="33">
                  <c:v>20844</c:v>
                </c:pt>
                <c:pt idx="34">
                  <c:v>34641</c:v>
                </c:pt>
                <c:pt idx="35">
                  <c:v>2715</c:v>
                </c:pt>
                <c:pt idx="36">
                  <c:v>31840</c:v>
                </c:pt>
                <c:pt idx="37">
                  <c:v>13114</c:v>
                </c:pt>
                <c:pt idx="38">
                  <c:v>23144</c:v>
                </c:pt>
                <c:pt idx="39">
                  <c:v>41709</c:v>
                </c:pt>
                <c:pt idx="40">
                  <c:v>8684</c:v>
                </c:pt>
                <c:pt idx="41">
                  <c:v>11883</c:v>
                </c:pt>
                <c:pt idx="42">
                  <c:v>8693</c:v>
                </c:pt>
                <c:pt idx="43">
                  <c:v>13609</c:v>
                </c:pt>
                <c:pt idx="44">
                  <c:v>11523</c:v>
                </c:pt>
                <c:pt idx="45">
                  <c:v>53377</c:v>
                </c:pt>
                <c:pt idx="46">
                  <c:v>10533</c:v>
                </c:pt>
                <c:pt idx="47">
                  <c:v>720197</c:v>
                </c:pt>
                <c:pt idx="48">
                  <c:v>5412</c:v>
                </c:pt>
                <c:pt idx="49">
                  <c:v>21740</c:v>
                </c:pt>
                <c:pt idx="50">
                  <c:v>16916</c:v>
                </c:pt>
              </c:numCache>
            </c:numRef>
          </c:val>
        </c:ser>
        <c:ser>
          <c:idx val="5"/>
          <c:order val="5"/>
          <c:tx>
            <c:strRef>
              <c:f>'NC public libraries'!$H$4</c:f>
              <c:strCache>
                <c:ptCount val="1"/>
                <c:pt idx="0">
                  <c:v>Juvenile Books</c:v>
                </c:pt>
              </c:strCache>
            </c:strRef>
          </c:tx>
          <c:cat>
            <c:strRef>
              <c:f>'NC public libraries'!$B$5:$B$55</c:f>
              <c:strCache>
                <c:ptCount val="51"/>
                <c:pt idx="0">
                  <c:v>Alexander</c:v>
                </c:pt>
                <c:pt idx="1">
                  <c:v>Bladen</c:v>
                </c:pt>
                <c:pt idx="2">
                  <c:v>Brunswick</c:v>
                </c:pt>
                <c:pt idx="3">
                  <c:v>Buncombe (Asheville)</c:v>
                </c:pt>
                <c:pt idx="4">
                  <c:v>Burke</c:v>
                </c:pt>
                <c:pt idx="5">
                  <c:v>Cabarrus</c:v>
                </c:pt>
                <c:pt idx="6">
                  <c:v>Caldwell</c:v>
                </c:pt>
                <c:pt idx="7">
                  <c:v>Catawba</c:v>
                </c:pt>
                <c:pt idx="8">
                  <c:v>Cleveland</c:v>
                </c:pt>
                <c:pt idx="9">
                  <c:v>Columbus</c:v>
                </c:pt>
                <c:pt idx="10">
                  <c:v>Cumberland</c:v>
                </c:pt>
                <c:pt idx="11">
                  <c:v>Davidson</c:v>
                </c:pt>
                <c:pt idx="12">
                  <c:v>Davie</c:v>
                </c:pt>
                <c:pt idx="13">
                  <c:v>Duplin</c:v>
                </c:pt>
                <c:pt idx="14">
                  <c:v>Durham</c:v>
                </c:pt>
                <c:pt idx="15">
                  <c:v>Edgecombe</c:v>
                </c:pt>
                <c:pt idx="16">
                  <c:v>Forsyth</c:v>
                </c:pt>
                <c:pt idx="17">
                  <c:v>Franklin</c:v>
                </c:pt>
                <c:pt idx="18">
                  <c:v>Granville</c:v>
                </c:pt>
                <c:pt idx="19">
                  <c:v>Guilford (Greensboro)</c:v>
                </c:pt>
                <c:pt idx="20">
                  <c:v>Halifax</c:v>
                </c:pt>
                <c:pt idx="21">
                  <c:v>Harnett</c:v>
                </c:pt>
                <c:pt idx="22">
                  <c:v>Haywood</c:v>
                </c:pt>
                <c:pt idx="23">
                  <c:v>Henderson</c:v>
                </c:pt>
                <c:pt idx="24">
                  <c:v>Iredell</c:v>
                </c:pt>
                <c:pt idx="25">
                  <c:v>Johnston</c:v>
                </c:pt>
                <c:pt idx="26">
                  <c:v>Lee</c:v>
                </c:pt>
                <c:pt idx="27">
                  <c:v>Madison</c:v>
                </c:pt>
                <c:pt idx="28">
                  <c:v>McDowell</c:v>
                </c:pt>
                <c:pt idx="29">
                  <c:v>Mecklenburg</c:v>
                </c:pt>
                <c:pt idx="30">
                  <c:v>Nash (Braswell)</c:v>
                </c:pt>
                <c:pt idx="31">
                  <c:v>New Hanover</c:v>
                </c:pt>
                <c:pt idx="32">
                  <c:v>Onslow</c:v>
                </c:pt>
                <c:pt idx="33">
                  <c:v>Pender</c:v>
                </c:pt>
                <c:pt idx="34">
                  <c:v>Pitt (Sheppard)</c:v>
                </c:pt>
                <c:pt idx="35">
                  <c:v>Polk</c:v>
                </c:pt>
                <c:pt idx="36">
                  <c:v>Randolph</c:v>
                </c:pt>
                <c:pt idx="37">
                  <c:v>Robeson</c:v>
                </c:pt>
                <c:pt idx="38">
                  <c:v>Rockingham</c:v>
                </c:pt>
                <c:pt idx="39">
                  <c:v>Rowan</c:v>
                </c:pt>
                <c:pt idx="40">
                  <c:v>Rutherford</c:v>
                </c:pt>
                <c:pt idx="41">
                  <c:v>Sampson-Clinton</c:v>
                </c:pt>
                <c:pt idx="42">
                  <c:v>Scotland</c:v>
                </c:pt>
                <c:pt idx="43">
                  <c:v>Stanly</c:v>
                </c:pt>
                <c:pt idx="44">
                  <c:v>Transylvania</c:v>
                </c:pt>
                <c:pt idx="45">
                  <c:v>Union</c:v>
                </c:pt>
                <c:pt idx="46">
                  <c:v>Vance (Perry)</c:v>
                </c:pt>
                <c:pt idx="47">
                  <c:v>Wake</c:v>
                </c:pt>
                <c:pt idx="48">
                  <c:v>Warren</c:v>
                </c:pt>
                <c:pt idx="49">
                  <c:v>Wayne</c:v>
                </c:pt>
                <c:pt idx="50">
                  <c:v>Wilson</c:v>
                </c:pt>
              </c:strCache>
            </c:strRef>
          </c:cat>
          <c:val>
            <c:numRef>
              <c:f>'NC public libraries'!$H$5:$H$55</c:f>
              <c:numCache>
                <c:formatCode>#,##0</c:formatCode>
                <c:ptCount val="51"/>
                <c:pt idx="0">
                  <c:v>27907</c:v>
                </c:pt>
                <c:pt idx="1">
                  <c:v>20361</c:v>
                </c:pt>
                <c:pt idx="2">
                  <c:v>60461</c:v>
                </c:pt>
                <c:pt idx="3">
                  <c:v>439715</c:v>
                </c:pt>
                <c:pt idx="4">
                  <c:v>79390</c:v>
                </c:pt>
                <c:pt idx="5">
                  <c:v>275849</c:v>
                </c:pt>
                <c:pt idx="6">
                  <c:v>85559</c:v>
                </c:pt>
                <c:pt idx="7">
                  <c:v>168649</c:v>
                </c:pt>
                <c:pt idx="8">
                  <c:v>100783</c:v>
                </c:pt>
                <c:pt idx="9">
                  <c:v>80939</c:v>
                </c:pt>
                <c:pt idx="10">
                  <c:v>589325</c:v>
                </c:pt>
                <c:pt idx="11">
                  <c:v>195845</c:v>
                </c:pt>
                <c:pt idx="12">
                  <c:v>56828</c:v>
                </c:pt>
                <c:pt idx="13">
                  <c:v>17175</c:v>
                </c:pt>
                <c:pt idx="14">
                  <c:v>482190</c:v>
                </c:pt>
                <c:pt idx="15">
                  <c:v>28558</c:v>
                </c:pt>
                <c:pt idx="16">
                  <c:v>494605</c:v>
                </c:pt>
                <c:pt idx="17">
                  <c:v>52265</c:v>
                </c:pt>
                <c:pt idx="18">
                  <c:v>56707</c:v>
                </c:pt>
                <c:pt idx="19">
                  <c:v>634996</c:v>
                </c:pt>
                <c:pt idx="20">
                  <c:v>8570</c:v>
                </c:pt>
                <c:pt idx="21">
                  <c:v>134397</c:v>
                </c:pt>
                <c:pt idx="22">
                  <c:v>93324</c:v>
                </c:pt>
                <c:pt idx="23">
                  <c:v>179554</c:v>
                </c:pt>
                <c:pt idx="24">
                  <c:v>129492</c:v>
                </c:pt>
                <c:pt idx="25">
                  <c:v>181422</c:v>
                </c:pt>
                <c:pt idx="26">
                  <c:v>58677</c:v>
                </c:pt>
                <c:pt idx="27">
                  <c:v>30113</c:v>
                </c:pt>
                <c:pt idx="28">
                  <c:v>39748</c:v>
                </c:pt>
                <c:pt idx="29">
                  <c:v>1997830</c:v>
                </c:pt>
                <c:pt idx="30">
                  <c:v>176968</c:v>
                </c:pt>
                <c:pt idx="31">
                  <c:v>351648</c:v>
                </c:pt>
                <c:pt idx="32">
                  <c:v>96435</c:v>
                </c:pt>
                <c:pt idx="33">
                  <c:v>67724</c:v>
                </c:pt>
                <c:pt idx="34">
                  <c:v>195142</c:v>
                </c:pt>
                <c:pt idx="35">
                  <c:v>18381</c:v>
                </c:pt>
                <c:pt idx="36">
                  <c:v>147999</c:v>
                </c:pt>
                <c:pt idx="37">
                  <c:v>50741</c:v>
                </c:pt>
                <c:pt idx="38">
                  <c:v>119371</c:v>
                </c:pt>
                <c:pt idx="39">
                  <c:v>219630</c:v>
                </c:pt>
                <c:pt idx="40">
                  <c:v>38666</c:v>
                </c:pt>
                <c:pt idx="41">
                  <c:v>84442</c:v>
                </c:pt>
                <c:pt idx="42">
                  <c:v>38673</c:v>
                </c:pt>
                <c:pt idx="43">
                  <c:v>73736</c:v>
                </c:pt>
                <c:pt idx="44">
                  <c:v>60292</c:v>
                </c:pt>
                <c:pt idx="45">
                  <c:v>338405</c:v>
                </c:pt>
                <c:pt idx="46">
                  <c:v>41815</c:v>
                </c:pt>
                <c:pt idx="47">
                  <c:v>3903455</c:v>
                </c:pt>
                <c:pt idx="48">
                  <c:v>28409</c:v>
                </c:pt>
                <c:pt idx="49">
                  <c:v>103254</c:v>
                </c:pt>
                <c:pt idx="50">
                  <c:v>86228</c:v>
                </c:pt>
              </c:numCache>
            </c:numRef>
          </c:val>
        </c:ser>
        <c:overlap val="100"/>
        <c:axId val="64137856"/>
        <c:axId val="64147840"/>
      </c:barChart>
      <c:catAx>
        <c:axId val="641378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4147840"/>
        <c:crosses val="autoZero"/>
        <c:auto val="1"/>
        <c:lblAlgn val="ctr"/>
        <c:lblOffset val="100"/>
      </c:catAx>
      <c:valAx>
        <c:axId val="64147840"/>
        <c:scaling>
          <c:orientation val="minMax"/>
        </c:scaling>
        <c:axPos val="l"/>
        <c:majorGridlines/>
        <c:numFmt formatCode="0%" sourceLinked="1"/>
        <c:tickLblPos val="nextTo"/>
        <c:crossAx val="6413785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" y="0"/>
    <xdr:ext cx="8685893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at00_e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doe.gov/ste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042"/>
  <sheetViews>
    <sheetView tabSelected="1" workbookViewId="0">
      <pane ySplit="2" topLeftCell="A3" activePane="bottomLeft" state="frozen"/>
      <selection pane="bottomLeft" activeCell="C7" sqref="C7"/>
    </sheetView>
  </sheetViews>
  <sheetFormatPr defaultRowHeight="12.75"/>
  <cols>
    <col min="1" max="1" width="9.85546875" style="32" bestFit="1" customWidth="1"/>
    <col min="2" max="2" width="36.5703125" style="169" bestFit="1" customWidth="1"/>
    <col min="3" max="3" width="36.5703125" style="92" customWidth="1"/>
    <col min="4" max="4" width="15.7109375" bestFit="1" customWidth="1"/>
    <col min="5" max="5" width="9.140625" bestFit="1" customWidth="1"/>
    <col min="6" max="6" width="9.85546875" style="89" bestFit="1" customWidth="1"/>
  </cols>
  <sheetData>
    <row r="1" spans="1:6" ht="15">
      <c r="A1" s="162" t="s">
        <v>0</v>
      </c>
      <c r="B1" s="165"/>
      <c r="C1" s="94"/>
      <c r="D1" s="85"/>
      <c r="E1" s="87" t="s">
        <v>105</v>
      </c>
      <c r="F1" s="88"/>
    </row>
    <row r="2" spans="1:6">
      <c r="A2" s="163" t="s">
        <v>2</v>
      </c>
      <c r="B2" s="166" t="s">
        <v>1</v>
      </c>
      <c r="C2" s="90"/>
      <c r="D2" s="91" t="s">
        <v>107</v>
      </c>
      <c r="E2" s="91" t="s">
        <v>2</v>
      </c>
      <c r="F2" s="91" t="s">
        <v>106</v>
      </c>
    </row>
    <row r="3" spans="1:6">
      <c r="A3" s="164">
        <v>36528</v>
      </c>
      <c r="B3" s="167">
        <v>1.0155000000000001</v>
      </c>
      <c r="D3" s="93">
        <f>AVERAGE(B1007:B1026)</f>
        <v>1.2638199999999999</v>
      </c>
      <c r="E3" s="86">
        <v>37987</v>
      </c>
      <c r="F3" s="89">
        <v>34.31</v>
      </c>
    </row>
    <row r="4" spans="1:6">
      <c r="A4" s="164">
        <v>36529</v>
      </c>
      <c r="B4" s="167">
        <v>1.0308999999999999</v>
      </c>
      <c r="D4" s="93">
        <f>AVERAGE(B1027:B1045)</f>
        <v>1.2640421052631579</v>
      </c>
      <c r="E4" s="86">
        <v>38018</v>
      </c>
      <c r="F4" s="89">
        <v>34.68</v>
      </c>
    </row>
    <row r="5" spans="1:6">
      <c r="A5" s="164">
        <v>36530</v>
      </c>
      <c r="B5" s="167">
        <v>1.0335000000000001</v>
      </c>
      <c r="D5" s="93">
        <f>AVERAGE(B1046:B1068)</f>
        <v>1.2260913043478259</v>
      </c>
      <c r="E5" s="86">
        <v>38047</v>
      </c>
      <c r="F5" s="89">
        <v>36.74</v>
      </c>
    </row>
    <row r="6" spans="1:6">
      <c r="A6" s="164">
        <v>36531</v>
      </c>
      <c r="B6" s="167">
        <v>1.0324</v>
      </c>
      <c r="D6" s="93">
        <f>AVERAGE(B1069:B1090)</f>
        <v>1.1989454545454545</v>
      </c>
      <c r="E6" s="86">
        <v>38078</v>
      </c>
      <c r="F6" s="89">
        <v>36.75</v>
      </c>
    </row>
    <row r="7" spans="1:6">
      <c r="A7" s="164">
        <v>36532</v>
      </c>
      <c r="B7" s="167">
        <v>1.0294000000000001</v>
      </c>
      <c r="D7" s="93">
        <f>AVERAGE(B1091:B1110)</f>
        <v>1.1999949999999999</v>
      </c>
      <c r="E7" s="86">
        <v>38108</v>
      </c>
      <c r="F7" s="89">
        <v>40.28</v>
      </c>
    </row>
    <row r="8" spans="1:6">
      <c r="A8" s="164">
        <v>36535</v>
      </c>
      <c r="B8" s="167">
        <v>1.0251999999999999</v>
      </c>
      <c r="D8" s="93">
        <f>AVERAGE(B1111:B1132)</f>
        <v>1.2146045454545453</v>
      </c>
      <c r="E8" s="86">
        <v>38139</v>
      </c>
      <c r="F8" s="89">
        <v>38.03</v>
      </c>
    </row>
    <row r="9" spans="1:6">
      <c r="A9" s="164">
        <v>36536</v>
      </c>
      <c r="B9" s="167">
        <v>1.0322</v>
      </c>
      <c r="D9" s="93">
        <f>AVERAGE(B1133:B1153)</f>
        <v>1.2266142857142857</v>
      </c>
      <c r="E9" s="86">
        <v>38169</v>
      </c>
      <c r="F9" s="89">
        <v>40.78</v>
      </c>
    </row>
    <row r="10" spans="1:6">
      <c r="A10" s="164">
        <v>36537</v>
      </c>
      <c r="B10" s="167">
        <v>1.0281</v>
      </c>
      <c r="D10" s="93">
        <f>AVERAGE(B1154:B1175)</f>
        <v>1.2191363636363637</v>
      </c>
      <c r="E10" s="86">
        <v>38200</v>
      </c>
      <c r="F10" s="89">
        <v>44.9</v>
      </c>
    </row>
    <row r="11" spans="1:6">
      <c r="A11" s="164">
        <v>36538</v>
      </c>
      <c r="B11" s="167">
        <v>1.0269999999999999</v>
      </c>
      <c r="D11" s="93">
        <f>AVERAGE(B1176:B1196)</f>
        <v>1.2223952380952379</v>
      </c>
      <c r="E11" s="86">
        <v>38231</v>
      </c>
      <c r="F11" s="89">
        <v>45.94</v>
      </c>
    </row>
    <row r="12" spans="1:6">
      <c r="A12" s="164">
        <v>36539</v>
      </c>
      <c r="B12" s="167">
        <v>1.0127999999999999</v>
      </c>
      <c r="D12" s="93">
        <f>AVERAGE(B1197:B1216)</f>
        <v>1.25074</v>
      </c>
      <c r="E12" s="86">
        <v>38261</v>
      </c>
      <c r="F12" s="89">
        <v>53.28</v>
      </c>
    </row>
    <row r="13" spans="1:6">
      <c r="A13" s="164">
        <v>36543</v>
      </c>
      <c r="B13" s="167">
        <v>1.0121</v>
      </c>
      <c r="D13" s="93">
        <f>AVERAGE(B1217:B1236)</f>
        <v>1.2997200000000002</v>
      </c>
      <c r="E13" s="86">
        <v>38292</v>
      </c>
      <c r="F13" s="89">
        <v>48.47</v>
      </c>
    </row>
    <row r="14" spans="1:6">
      <c r="A14" s="164">
        <v>36544</v>
      </c>
      <c r="B14" s="167">
        <v>1.0115000000000001</v>
      </c>
      <c r="D14" s="93">
        <f>AVERAGE(B1237:B1259)</f>
        <v>1.3406478260869565</v>
      </c>
      <c r="E14" s="86">
        <v>38322</v>
      </c>
      <c r="F14" s="89">
        <v>43.15</v>
      </c>
    </row>
    <row r="15" spans="1:6">
      <c r="A15" s="164">
        <v>36545</v>
      </c>
      <c r="B15" s="167">
        <v>1.0133000000000001</v>
      </c>
      <c r="D15" s="93">
        <f>AVERAGE(B1260:B1279)</f>
        <v>1.3122650000000002</v>
      </c>
      <c r="E15" s="86">
        <v>38353</v>
      </c>
      <c r="F15" s="89">
        <v>46.84</v>
      </c>
    </row>
    <row r="16" spans="1:6">
      <c r="A16" s="164">
        <v>36546</v>
      </c>
      <c r="B16" s="167">
        <v>1.01</v>
      </c>
      <c r="D16" s="93">
        <f>AVERAGE(B1280:B1298)</f>
        <v>1.3013052631578947</v>
      </c>
      <c r="E16" s="86">
        <v>38384</v>
      </c>
      <c r="F16" s="89">
        <v>48.15</v>
      </c>
    </row>
    <row r="17" spans="1:6">
      <c r="A17" s="164">
        <v>36549</v>
      </c>
      <c r="B17" s="167">
        <v>1.0019</v>
      </c>
      <c r="D17" s="93">
        <f>AVERAGE(B1299:B1321)</f>
        <v>1.3185000000000002</v>
      </c>
      <c r="E17" s="86">
        <v>38412</v>
      </c>
      <c r="F17" s="89">
        <v>54.19</v>
      </c>
    </row>
    <row r="18" spans="1:6">
      <c r="A18" s="164">
        <v>36550</v>
      </c>
      <c r="B18" s="167">
        <v>1.0041</v>
      </c>
      <c r="D18" s="93">
        <f>AVERAGE(B1322:B1342)</f>
        <v>1.2943095238095239</v>
      </c>
      <c r="E18" s="86">
        <v>38443</v>
      </c>
      <c r="F18" s="89">
        <v>52.98</v>
      </c>
    </row>
    <row r="19" spans="1:6">
      <c r="A19" s="164">
        <v>36551</v>
      </c>
      <c r="B19" s="167">
        <v>1.0011000000000001</v>
      </c>
      <c r="D19" s="93">
        <f>AVERAGE(B1343:B1363)</f>
        <v>1.2696857142857141</v>
      </c>
      <c r="E19" s="86">
        <v>38473</v>
      </c>
      <c r="F19" s="89">
        <v>49.83</v>
      </c>
    </row>
    <row r="20" spans="1:6">
      <c r="A20" s="164">
        <v>36552</v>
      </c>
      <c r="B20" s="167">
        <v>0.98899999999999999</v>
      </c>
      <c r="D20" s="93">
        <f>AVERAGE(B1364:B1385)</f>
        <v>1.2155272727272726</v>
      </c>
      <c r="E20" s="86">
        <v>38504</v>
      </c>
      <c r="F20" s="89">
        <v>56.35</v>
      </c>
    </row>
    <row r="21" spans="1:6">
      <c r="A21" s="164">
        <v>36553</v>
      </c>
      <c r="B21" s="167">
        <v>0.97650000000000003</v>
      </c>
      <c r="D21" s="93">
        <f>AVERAGE(B1386:B1405)</f>
        <v>1.2040549999999999</v>
      </c>
      <c r="E21" s="86">
        <v>38534</v>
      </c>
      <c r="F21" s="89">
        <v>59</v>
      </c>
    </row>
    <row r="22" spans="1:6">
      <c r="A22" s="164">
        <v>36556</v>
      </c>
      <c r="B22" s="167">
        <v>0.97570000000000001</v>
      </c>
      <c r="D22" s="93">
        <f>AVERAGE(B1406:B1428)</f>
        <v>1.2295173913043482</v>
      </c>
      <c r="E22" s="86">
        <v>38565</v>
      </c>
      <c r="F22" s="89">
        <v>64.989999999999995</v>
      </c>
    </row>
    <row r="23" spans="1:6">
      <c r="A23" s="164">
        <v>36557</v>
      </c>
      <c r="B23" s="167">
        <v>0.97309999999999997</v>
      </c>
      <c r="D23" s="93">
        <f>AVERAGE(B1429:B1449)</f>
        <v>1.2233904761904761</v>
      </c>
      <c r="E23" s="86">
        <v>38596</v>
      </c>
      <c r="F23" s="89">
        <v>65.59</v>
      </c>
    </row>
    <row r="24" spans="1:6">
      <c r="A24" s="164">
        <v>36558</v>
      </c>
      <c r="B24" s="167">
        <v>0.9768</v>
      </c>
      <c r="D24" s="93">
        <f>AVERAGE(B1450:B1469)</f>
        <v>1.2022400000000002</v>
      </c>
      <c r="E24" s="86">
        <v>38626</v>
      </c>
      <c r="F24" s="89">
        <v>62.26</v>
      </c>
    </row>
    <row r="25" spans="1:6">
      <c r="A25" s="164">
        <v>36559</v>
      </c>
      <c r="B25" s="167">
        <v>0.98870000000000002</v>
      </c>
      <c r="D25" s="93">
        <f>AVERAGE(B1470:B1489)</f>
        <v>1.1788749999999997</v>
      </c>
      <c r="E25" s="86">
        <v>38657</v>
      </c>
      <c r="F25" s="89">
        <v>58.32</v>
      </c>
    </row>
    <row r="26" spans="1:6">
      <c r="A26" s="164">
        <v>36560</v>
      </c>
      <c r="B26" s="167">
        <v>0.97599999999999998</v>
      </c>
      <c r="D26" s="93">
        <f>AVERAGE(B1490:B1510)</f>
        <v>1.1860952380952383</v>
      </c>
      <c r="E26" s="86">
        <v>38687</v>
      </c>
      <c r="F26" s="89">
        <v>59.41</v>
      </c>
    </row>
    <row r="27" spans="1:6">
      <c r="A27" s="164">
        <v>36563</v>
      </c>
      <c r="B27" s="167">
        <v>0.97829999999999995</v>
      </c>
      <c r="D27" s="93">
        <f>AVERAGE(B1511:B1530)</f>
        <v>1.21255</v>
      </c>
      <c r="E27" s="86">
        <v>38718</v>
      </c>
      <c r="F27" s="89">
        <v>65.489999999999995</v>
      </c>
    </row>
    <row r="28" spans="1:6">
      <c r="A28" s="164">
        <v>36564</v>
      </c>
      <c r="B28" s="167">
        <v>0.98619999999999997</v>
      </c>
      <c r="D28" s="93">
        <f>AVERAGE(B1531:B1549)</f>
        <v>1.1939736842105262</v>
      </c>
      <c r="E28" s="86">
        <v>38749</v>
      </c>
      <c r="F28" s="89">
        <v>61.63</v>
      </c>
    </row>
    <row r="29" spans="1:6">
      <c r="A29" s="164">
        <v>36565</v>
      </c>
      <c r="B29" s="167">
        <v>0.99139999999999995</v>
      </c>
      <c r="D29" s="93">
        <f>AVERAGE(B1550:B1572)</f>
        <v>1.2028434782608692</v>
      </c>
      <c r="E29" s="86">
        <v>38777</v>
      </c>
      <c r="F29" s="89">
        <v>62.69</v>
      </c>
    </row>
    <row r="30" spans="1:6">
      <c r="A30" s="164">
        <v>36566</v>
      </c>
      <c r="B30" s="167">
        <v>0.98650000000000004</v>
      </c>
      <c r="D30" s="93">
        <f>AVERAGE(B1573:B1592)</f>
        <v>1.227325</v>
      </c>
      <c r="E30" s="86">
        <v>38808</v>
      </c>
      <c r="F30" s="89">
        <v>69.44</v>
      </c>
    </row>
    <row r="31" spans="1:6">
      <c r="A31" s="164">
        <v>36567</v>
      </c>
      <c r="B31" s="167">
        <v>0.98470000000000002</v>
      </c>
      <c r="D31" s="93">
        <f>AVERAGE(B1593:B1614)</f>
        <v>1.2767454545454546</v>
      </c>
      <c r="E31" s="86">
        <v>38838</v>
      </c>
      <c r="F31" s="89">
        <v>70.84</v>
      </c>
    </row>
    <row r="32" spans="1:6">
      <c r="A32" s="164">
        <v>36570</v>
      </c>
      <c r="B32" s="167">
        <v>0.97829999999999995</v>
      </c>
      <c r="D32" s="93">
        <f>AVERAGE(B1615:B1636)</f>
        <v>1.2660590909090905</v>
      </c>
      <c r="E32" s="86">
        <v>38869</v>
      </c>
      <c r="F32" s="89">
        <v>70.95</v>
      </c>
    </row>
    <row r="33" spans="1:6">
      <c r="A33" s="164">
        <v>36571</v>
      </c>
      <c r="B33" s="167">
        <v>0.98340000000000005</v>
      </c>
      <c r="D33" s="93">
        <f>AVERAGE(B1637:B1656)</f>
        <v>1.2680649999999998</v>
      </c>
      <c r="E33" s="86">
        <v>38899</v>
      </c>
      <c r="F33" s="89">
        <v>74.41</v>
      </c>
    </row>
    <row r="34" spans="1:6">
      <c r="A34" s="164">
        <v>36572</v>
      </c>
      <c r="B34" s="167">
        <v>0.98419999999999996</v>
      </c>
      <c r="D34" s="93">
        <f>AVERAGE(B1657:B1679)</f>
        <v>1.2810478260869564</v>
      </c>
      <c r="E34" s="86">
        <v>38930</v>
      </c>
      <c r="F34" s="89">
        <v>73.040000000000006</v>
      </c>
    </row>
    <row r="35" spans="1:6">
      <c r="A35" s="164">
        <v>36573</v>
      </c>
      <c r="B35" s="167">
        <v>0.98629999999999995</v>
      </c>
      <c r="D35" s="93">
        <f>AVERAGE(B1680:B1699)</f>
        <v>1.2722099999999998</v>
      </c>
      <c r="E35" s="86">
        <v>38961</v>
      </c>
      <c r="F35" s="89">
        <v>63.8</v>
      </c>
    </row>
    <row r="36" spans="1:6">
      <c r="A36" s="164">
        <v>36574</v>
      </c>
      <c r="B36" s="167">
        <v>0.98499999999999999</v>
      </c>
      <c r="D36" s="93">
        <f>AVERAGE(B1700:B1720)</f>
        <v>1.2617190476190476</v>
      </c>
      <c r="E36" s="86">
        <v>38991</v>
      </c>
      <c r="F36" s="89">
        <v>58.89</v>
      </c>
    </row>
    <row r="37" spans="1:6">
      <c r="A37" s="164">
        <v>36578</v>
      </c>
      <c r="B37" s="167">
        <v>1.006</v>
      </c>
      <c r="D37" s="93">
        <f>AVERAGE(B1721:B1741)</f>
        <v>1.2887666666666664</v>
      </c>
      <c r="E37" s="86">
        <v>39022</v>
      </c>
      <c r="F37" s="89">
        <v>59.08</v>
      </c>
    </row>
    <row r="38" spans="1:6">
      <c r="A38" s="164">
        <v>36579</v>
      </c>
      <c r="B38" s="167">
        <v>1.0017</v>
      </c>
      <c r="D38" s="93">
        <f>AVERAGE(B1742:B1761)</f>
        <v>1.3204799999999999</v>
      </c>
      <c r="E38" s="86">
        <v>39052</v>
      </c>
      <c r="F38" s="89">
        <v>61.96</v>
      </c>
    </row>
    <row r="39" spans="1:6">
      <c r="A39" s="164">
        <v>36580</v>
      </c>
      <c r="B39" s="167">
        <v>0.99309999999999998</v>
      </c>
      <c r="D39" s="93">
        <f>AVERAGE(B1762:B1782)</f>
        <v>1.2992999999999999</v>
      </c>
      <c r="E39" s="86">
        <v>39083</v>
      </c>
      <c r="F39" s="89">
        <v>54.51</v>
      </c>
    </row>
    <row r="40" spans="1:6">
      <c r="A40" s="164">
        <v>36581</v>
      </c>
      <c r="B40" s="167">
        <v>0.97629999999999995</v>
      </c>
      <c r="D40" s="93">
        <f>AVERAGE(B1783:B1801)</f>
        <v>1.3080210526315792</v>
      </c>
      <c r="E40" s="86">
        <v>39114</v>
      </c>
      <c r="F40" s="89">
        <v>59.28</v>
      </c>
    </row>
    <row r="41" spans="1:6">
      <c r="A41" s="164">
        <v>36584</v>
      </c>
      <c r="B41" s="167">
        <v>0.96689999999999998</v>
      </c>
      <c r="D41" s="93">
        <f>AVERAGE(B1802:B1823)</f>
        <v>1.3245909090909089</v>
      </c>
      <c r="E41" s="86">
        <v>39142</v>
      </c>
      <c r="F41" s="89">
        <v>60.44</v>
      </c>
    </row>
    <row r="42" spans="1:6">
      <c r="A42" s="164">
        <v>36585</v>
      </c>
      <c r="B42" s="167">
        <v>0.96430000000000005</v>
      </c>
      <c r="D42" s="93">
        <f>AVERAGE(B1824:B1844)</f>
        <v>1.3512904761904763</v>
      </c>
      <c r="E42" s="86">
        <v>39173</v>
      </c>
      <c r="F42" s="89">
        <v>63.98</v>
      </c>
    </row>
    <row r="43" spans="1:6">
      <c r="A43" s="164">
        <v>36586</v>
      </c>
      <c r="B43" s="167">
        <v>0.97</v>
      </c>
      <c r="D43" s="93">
        <f>AVERAGE(B1845:B1866)</f>
        <v>1.351781818181818</v>
      </c>
      <c r="E43" s="86">
        <v>39203</v>
      </c>
      <c r="F43" s="89">
        <v>63.45</v>
      </c>
    </row>
    <row r="44" spans="1:6">
      <c r="A44" s="164">
        <v>36587</v>
      </c>
      <c r="B44" s="167">
        <v>0.96189999999999998</v>
      </c>
      <c r="D44" s="93">
        <f>AVERAGE(B1867:B1887)</f>
        <v>1.3420619047619045</v>
      </c>
      <c r="E44" s="86">
        <v>39234</v>
      </c>
      <c r="F44" s="89">
        <v>67.489999999999995</v>
      </c>
    </row>
    <row r="45" spans="1:6">
      <c r="A45" s="164">
        <v>36588</v>
      </c>
      <c r="B45" s="167">
        <v>0.96179999999999999</v>
      </c>
      <c r="D45" s="93">
        <f>AVERAGE(B1888:B1908)</f>
        <v>1.3726476190476187</v>
      </c>
      <c r="E45" s="86">
        <v>39264</v>
      </c>
      <c r="F45" s="89">
        <v>74.12</v>
      </c>
    </row>
    <row r="46" spans="1:6">
      <c r="A46" s="164">
        <v>36591</v>
      </c>
      <c r="B46" s="167">
        <v>0.96030000000000004</v>
      </c>
      <c r="D46" s="93">
        <f>AVERAGE(B1909:B1931)</f>
        <v>1.3625869565217392</v>
      </c>
      <c r="E46" s="86">
        <v>39295</v>
      </c>
      <c r="F46" s="89">
        <v>72.36</v>
      </c>
    </row>
    <row r="47" spans="1:6">
      <c r="A47" s="164">
        <v>36592</v>
      </c>
      <c r="B47" s="167">
        <v>0.95599999999999996</v>
      </c>
      <c r="D47" s="93">
        <f>AVERAGE(B1932:B1951)</f>
        <v>1.3909849999999999</v>
      </c>
      <c r="E47" s="86">
        <v>39326</v>
      </c>
      <c r="F47" s="89">
        <v>79.91</v>
      </c>
    </row>
    <row r="48" spans="1:6">
      <c r="A48" s="164">
        <v>36593</v>
      </c>
      <c r="B48" s="167">
        <v>0.95760000000000001</v>
      </c>
      <c r="D48" s="93">
        <f>AVERAGE(B1952:B1974)</f>
        <v>1.4233043478260867</v>
      </c>
      <c r="E48" s="86">
        <v>39356</v>
      </c>
      <c r="F48" s="89">
        <v>85.8</v>
      </c>
    </row>
    <row r="49" spans="1:6">
      <c r="A49" s="164">
        <v>36594</v>
      </c>
      <c r="B49" s="167">
        <v>0.96840000000000004</v>
      </c>
      <c r="D49" s="93">
        <f>AVERAGE(B1975:B1995)</f>
        <v>1.4682523809523815</v>
      </c>
      <c r="E49" s="86">
        <v>39387</v>
      </c>
      <c r="F49" s="89">
        <v>94.77</v>
      </c>
    </row>
    <row r="50" spans="1:6">
      <c r="A50" s="164">
        <v>36595</v>
      </c>
      <c r="B50" s="167">
        <v>0.96589999999999998</v>
      </c>
      <c r="D50" s="93">
        <f>AVERAGE(B1996:B2015)</f>
        <v>1.4558800000000001</v>
      </c>
      <c r="E50" s="86">
        <v>39417</v>
      </c>
      <c r="F50" s="89">
        <v>91.69</v>
      </c>
    </row>
    <row r="51" spans="1:6">
      <c r="A51" s="164">
        <v>36598</v>
      </c>
      <c r="B51" s="167">
        <v>0.96479999999999999</v>
      </c>
      <c r="D51" s="93">
        <f>AVERAGE(B2016:B2036)</f>
        <v>1.4728142857142861</v>
      </c>
      <c r="E51" s="86">
        <v>39448</v>
      </c>
      <c r="F51" s="89">
        <v>92.97</v>
      </c>
    </row>
    <row r="52" spans="1:6">
      <c r="A52" s="164">
        <v>36599</v>
      </c>
      <c r="B52" s="167">
        <v>0.96440000000000003</v>
      </c>
      <c r="D52" s="93">
        <f>AVERAGE(B2037:B2056)</f>
        <v>1.4759449999999998</v>
      </c>
      <c r="E52" s="86">
        <v>39479</v>
      </c>
      <c r="F52" s="89">
        <v>95.39</v>
      </c>
    </row>
    <row r="53" spans="1:6">
      <c r="A53" s="164">
        <v>36600</v>
      </c>
      <c r="B53" s="167">
        <v>0.96960000000000002</v>
      </c>
      <c r="D53" s="93">
        <f>AVERAGE(B2057:B2064)</f>
        <v>1.5321125</v>
      </c>
      <c r="E53" s="86">
        <v>39508</v>
      </c>
      <c r="F53" s="89">
        <v>102</v>
      </c>
    </row>
    <row r="54" spans="1:6">
      <c r="A54" s="164">
        <v>36601</v>
      </c>
      <c r="B54" s="167">
        <v>0.97099999999999997</v>
      </c>
    </row>
    <row r="55" spans="1:6">
      <c r="A55" s="164">
        <v>36602</v>
      </c>
      <c r="B55" s="167">
        <v>0.96940000000000004</v>
      </c>
    </row>
    <row r="56" spans="1:6">
      <c r="A56" s="164">
        <v>36605</v>
      </c>
      <c r="B56" s="167">
        <v>0.97099999999999997</v>
      </c>
    </row>
    <row r="57" spans="1:6">
      <c r="A57" s="164">
        <v>36606</v>
      </c>
      <c r="B57" s="167">
        <v>0.97030000000000005</v>
      </c>
    </row>
    <row r="58" spans="1:6">
      <c r="A58" s="164">
        <v>36607</v>
      </c>
      <c r="B58" s="167">
        <v>0.96079999999999999</v>
      </c>
    </row>
    <row r="59" spans="1:6">
      <c r="A59" s="164">
        <v>36608</v>
      </c>
      <c r="B59" s="167">
        <v>0.96909999999999996</v>
      </c>
    </row>
    <row r="60" spans="1:6">
      <c r="A60" s="164">
        <v>36609</v>
      </c>
      <c r="B60" s="167">
        <v>0.97240000000000004</v>
      </c>
    </row>
    <row r="61" spans="1:6">
      <c r="A61" s="164">
        <v>36612</v>
      </c>
      <c r="B61" s="167">
        <v>0.96450000000000002</v>
      </c>
    </row>
    <row r="62" spans="1:6">
      <c r="A62" s="164">
        <v>36613</v>
      </c>
      <c r="B62" s="167">
        <v>0.96140000000000003</v>
      </c>
    </row>
    <row r="63" spans="1:6">
      <c r="A63" s="164">
        <v>36614</v>
      </c>
      <c r="B63" s="167">
        <v>0.95240000000000002</v>
      </c>
    </row>
    <row r="64" spans="1:6">
      <c r="A64" s="164">
        <v>36615</v>
      </c>
      <c r="B64" s="167">
        <v>0.95940000000000003</v>
      </c>
    </row>
    <row r="65" spans="1:2">
      <c r="A65" s="164">
        <v>36616</v>
      </c>
      <c r="B65" s="167">
        <v>0.95740000000000003</v>
      </c>
    </row>
    <row r="66" spans="1:2">
      <c r="A66" s="164">
        <v>36619</v>
      </c>
      <c r="B66" s="167">
        <v>0.95599999999999996</v>
      </c>
    </row>
    <row r="67" spans="1:2">
      <c r="A67" s="164">
        <v>36620</v>
      </c>
      <c r="B67" s="167">
        <v>0.95879999999999999</v>
      </c>
    </row>
    <row r="68" spans="1:2">
      <c r="A68" s="164">
        <v>36621</v>
      </c>
      <c r="B68" s="167">
        <v>0.9647</v>
      </c>
    </row>
    <row r="69" spans="1:2">
      <c r="A69" s="164">
        <v>36622</v>
      </c>
      <c r="B69" s="167">
        <v>0.95799999999999996</v>
      </c>
    </row>
    <row r="70" spans="1:2">
      <c r="A70" s="164">
        <v>36623</v>
      </c>
      <c r="B70" s="167">
        <v>0.95899999999999996</v>
      </c>
    </row>
    <row r="71" spans="1:2">
      <c r="A71" s="164">
        <v>36626</v>
      </c>
      <c r="B71" s="167">
        <v>0.95879999999999999</v>
      </c>
    </row>
    <row r="72" spans="1:2">
      <c r="A72" s="164">
        <v>36627</v>
      </c>
      <c r="B72" s="167">
        <v>0.95909999999999995</v>
      </c>
    </row>
    <row r="73" spans="1:2">
      <c r="A73" s="164">
        <v>36628</v>
      </c>
      <c r="B73" s="167">
        <v>0.95509999999999995</v>
      </c>
    </row>
    <row r="74" spans="1:2">
      <c r="A74" s="164">
        <v>36629</v>
      </c>
      <c r="B74" s="167">
        <v>0.95240000000000002</v>
      </c>
    </row>
    <row r="75" spans="1:2">
      <c r="A75" s="164">
        <v>36630</v>
      </c>
      <c r="B75" s="167">
        <v>0.95640000000000003</v>
      </c>
    </row>
    <row r="76" spans="1:2">
      <c r="A76" s="164">
        <v>36633</v>
      </c>
      <c r="B76" s="167">
        <v>0.95499999999999996</v>
      </c>
    </row>
    <row r="77" spans="1:2">
      <c r="A77" s="164">
        <v>36634</v>
      </c>
      <c r="B77" s="167">
        <v>0.94769999999999999</v>
      </c>
    </row>
    <row r="78" spans="1:2">
      <c r="A78" s="164">
        <v>36635</v>
      </c>
      <c r="B78" s="167">
        <v>0.93689999999999996</v>
      </c>
    </row>
    <row r="79" spans="1:2">
      <c r="A79" s="164">
        <v>36636</v>
      </c>
      <c r="B79" s="167">
        <v>0.93759999999999999</v>
      </c>
    </row>
    <row r="80" spans="1:2">
      <c r="A80" s="164">
        <v>36637</v>
      </c>
      <c r="B80" s="167">
        <v>0.93789999999999996</v>
      </c>
    </row>
    <row r="81" spans="1:2">
      <c r="A81" s="164">
        <v>36640</v>
      </c>
      <c r="B81" s="167">
        <v>0.93959999999999999</v>
      </c>
    </row>
    <row r="82" spans="1:2">
      <c r="A82" s="164">
        <v>36641</v>
      </c>
      <c r="B82" s="167">
        <v>0.92649999999999999</v>
      </c>
    </row>
    <row r="83" spans="1:2">
      <c r="A83" s="164">
        <v>36642</v>
      </c>
      <c r="B83" s="167">
        <v>0.92169999999999996</v>
      </c>
    </row>
    <row r="84" spans="1:2">
      <c r="A84" s="164">
        <v>36643</v>
      </c>
      <c r="B84" s="167">
        <v>0.9083</v>
      </c>
    </row>
    <row r="85" spans="1:2">
      <c r="A85" s="164">
        <v>36644</v>
      </c>
      <c r="B85" s="167">
        <v>0.90890000000000004</v>
      </c>
    </row>
    <row r="86" spans="1:2">
      <c r="A86" s="164">
        <v>36647</v>
      </c>
      <c r="B86" s="167">
        <v>0.91200000000000003</v>
      </c>
    </row>
    <row r="87" spans="1:2">
      <c r="A87" s="164">
        <v>36648</v>
      </c>
      <c r="B87" s="167">
        <v>0.90680000000000005</v>
      </c>
    </row>
    <row r="88" spans="1:2">
      <c r="A88" s="164">
        <v>36649</v>
      </c>
      <c r="B88" s="167">
        <v>0.8891</v>
      </c>
    </row>
    <row r="89" spans="1:2">
      <c r="A89" s="164">
        <v>36650</v>
      </c>
      <c r="B89" s="167">
        <v>0.89070000000000005</v>
      </c>
    </row>
    <row r="90" spans="1:2">
      <c r="A90" s="164">
        <v>36651</v>
      </c>
      <c r="B90" s="167">
        <v>0.89529999999999998</v>
      </c>
    </row>
    <row r="91" spans="1:2">
      <c r="A91" s="164">
        <v>36654</v>
      </c>
      <c r="B91" s="167">
        <v>0.89500000000000002</v>
      </c>
    </row>
    <row r="92" spans="1:2">
      <c r="A92" s="164">
        <v>36655</v>
      </c>
      <c r="B92" s="167">
        <v>0.90229999999999999</v>
      </c>
    </row>
    <row r="93" spans="1:2">
      <c r="A93" s="164">
        <v>36656</v>
      </c>
      <c r="B93" s="167">
        <v>0.90969999999999995</v>
      </c>
    </row>
    <row r="94" spans="1:2">
      <c r="A94" s="164">
        <v>36657</v>
      </c>
      <c r="B94" s="167">
        <v>0.90210000000000001</v>
      </c>
    </row>
    <row r="95" spans="1:2">
      <c r="A95" s="164">
        <v>36658</v>
      </c>
      <c r="B95" s="167">
        <v>0.90800000000000003</v>
      </c>
    </row>
    <row r="96" spans="1:2">
      <c r="A96" s="164">
        <v>36661</v>
      </c>
      <c r="B96" s="167">
        <v>0.91379999999999995</v>
      </c>
    </row>
    <row r="97" spans="1:2">
      <c r="A97" s="164">
        <v>36662</v>
      </c>
      <c r="B97" s="167">
        <v>0.90529999999999999</v>
      </c>
    </row>
    <row r="98" spans="1:2">
      <c r="A98" s="164">
        <v>36663</v>
      </c>
      <c r="B98" s="167">
        <v>0.8921</v>
      </c>
    </row>
    <row r="99" spans="1:2">
      <c r="A99" s="164">
        <v>36664</v>
      </c>
      <c r="B99" s="167">
        <v>0.8952</v>
      </c>
    </row>
    <row r="100" spans="1:2">
      <c r="A100" s="164">
        <v>36665</v>
      </c>
      <c r="B100" s="167">
        <v>0.89459999999999995</v>
      </c>
    </row>
    <row r="101" spans="1:2">
      <c r="A101" s="164">
        <v>36668</v>
      </c>
      <c r="B101" s="167">
        <v>0.90359999999999996</v>
      </c>
    </row>
    <row r="102" spans="1:2">
      <c r="A102" s="164">
        <v>36669</v>
      </c>
      <c r="B102" s="167">
        <v>0.9032</v>
      </c>
    </row>
    <row r="103" spans="1:2">
      <c r="A103" s="164">
        <v>36670</v>
      </c>
      <c r="B103" s="167">
        <v>0.90959999999999996</v>
      </c>
    </row>
    <row r="104" spans="1:2">
      <c r="A104" s="164">
        <v>36671</v>
      </c>
      <c r="B104" s="167">
        <v>0.90720000000000001</v>
      </c>
    </row>
    <row r="105" spans="1:2">
      <c r="A105" s="164">
        <v>36672</v>
      </c>
      <c r="B105" s="167">
        <v>0.93100000000000005</v>
      </c>
    </row>
    <row r="106" spans="1:2">
      <c r="A106" s="164">
        <v>36676</v>
      </c>
      <c r="B106" s="167">
        <v>0.93140000000000001</v>
      </c>
    </row>
    <row r="107" spans="1:2">
      <c r="A107" s="164">
        <v>36677</v>
      </c>
      <c r="B107" s="167">
        <v>0.93279999999999996</v>
      </c>
    </row>
    <row r="108" spans="1:2">
      <c r="A108" s="164">
        <v>36678</v>
      </c>
      <c r="B108" s="167">
        <v>0.93069999999999997</v>
      </c>
    </row>
    <row r="109" spans="1:2">
      <c r="A109" s="164">
        <v>36679</v>
      </c>
      <c r="B109" s="167">
        <v>0.94320000000000004</v>
      </c>
    </row>
    <row r="110" spans="1:2">
      <c r="A110" s="164">
        <v>36682</v>
      </c>
      <c r="B110" s="167">
        <v>0.94710000000000005</v>
      </c>
    </row>
    <row r="111" spans="1:2">
      <c r="A111" s="164">
        <v>36683</v>
      </c>
      <c r="B111" s="167">
        <v>0.95699999999999996</v>
      </c>
    </row>
    <row r="112" spans="1:2">
      <c r="A112" s="164">
        <v>36684</v>
      </c>
      <c r="B112" s="167">
        <v>0.96</v>
      </c>
    </row>
    <row r="113" spans="1:2">
      <c r="A113" s="164">
        <v>36685</v>
      </c>
      <c r="B113" s="167">
        <v>0.95479999999999998</v>
      </c>
    </row>
    <row r="114" spans="1:2">
      <c r="A114" s="164">
        <v>36686</v>
      </c>
      <c r="B114" s="167">
        <v>0.9526</v>
      </c>
    </row>
    <row r="115" spans="1:2">
      <c r="A115" s="164">
        <v>36689</v>
      </c>
      <c r="B115" s="167">
        <v>0.95440000000000003</v>
      </c>
    </row>
    <row r="116" spans="1:2">
      <c r="A116" s="164">
        <v>36690</v>
      </c>
      <c r="B116" s="167">
        <v>0.96189999999999998</v>
      </c>
    </row>
    <row r="117" spans="1:2">
      <c r="A117" s="164">
        <v>36691</v>
      </c>
      <c r="B117" s="167">
        <v>0.95899999999999996</v>
      </c>
    </row>
    <row r="118" spans="1:2">
      <c r="A118" s="164">
        <v>36692</v>
      </c>
      <c r="B118" s="167">
        <v>0.95299999999999996</v>
      </c>
    </row>
    <row r="119" spans="1:2">
      <c r="A119" s="164">
        <v>36693</v>
      </c>
      <c r="B119" s="167">
        <v>0.96479999999999999</v>
      </c>
    </row>
    <row r="120" spans="1:2">
      <c r="A120" s="164">
        <v>36696</v>
      </c>
      <c r="B120" s="167">
        <v>0.96220000000000006</v>
      </c>
    </row>
    <row r="121" spans="1:2">
      <c r="A121" s="164">
        <v>36697</v>
      </c>
      <c r="B121" s="167">
        <v>0.95569999999999999</v>
      </c>
    </row>
    <row r="122" spans="1:2">
      <c r="A122" s="164">
        <v>36698</v>
      </c>
      <c r="B122" s="167">
        <v>0.94550000000000001</v>
      </c>
    </row>
    <row r="123" spans="1:2">
      <c r="A123" s="164">
        <v>36699</v>
      </c>
      <c r="B123" s="167">
        <v>0.93979999999999997</v>
      </c>
    </row>
    <row r="124" spans="1:2">
      <c r="A124" s="164">
        <v>36700</v>
      </c>
      <c r="B124" s="167">
        <v>0.93579999999999997</v>
      </c>
    </row>
    <row r="125" spans="1:2">
      <c r="A125" s="164">
        <v>36703</v>
      </c>
      <c r="B125" s="167">
        <v>0.93820000000000003</v>
      </c>
    </row>
    <row r="126" spans="1:2">
      <c r="A126" s="164">
        <v>36704</v>
      </c>
      <c r="B126" s="167">
        <v>0.94440000000000002</v>
      </c>
    </row>
    <row r="127" spans="1:2">
      <c r="A127" s="164">
        <v>36705</v>
      </c>
      <c r="B127" s="167">
        <v>0.94440000000000002</v>
      </c>
    </row>
    <row r="128" spans="1:2">
      <c r="A128" s="164">
        <v>36706</v>
      </c>
      <c r="B128" s="167">
        <v>0.95150000000000001</v>
      </c>
    </row>
    <row r="129" spans="1:2">
      <c r="A129" s="164">
        <v>36707</v>
      </c>
      <c r="B129" s="167">
        <v>0.95450000000000002</v>
      </c>
    </row>
    <row r="130" spans="1:2">
      <c r="A130" s="164">
        <v>36710</v>
      </c>
      <c r="B130" s="167">
        <v>0.9526</v>
      </c>
    </row>
    <row r="131" spans="1:2">
      <c r="A131" s="164">
        <v>36712</v>
      </c>
      <c r="B131" s="167">
        <v>0.95479999999999998</v>
      </c>
    </row>
    <row r="132" spans="1:2">
      <c r="A132" s="164">
        <v>36713</v>
      </c>
      <c r="B132" s="167">
        <v>0.95269999999999999</v>
      </c>
    </row>
    <row r="133" spans="1:2">
      <c r="A133" s="164">
        <v>36714</v>
      </c>
      <c r="B133" s="167">
        <v>0.94840000000000002</v>
      </c>
    </row>
    <row r="134" spans="1:2">
      <c r="A134" s="164">
        <v>36717</v>
      </c>
      <c r="B134" s="167">
        <v>0.95209999999999995</v>
      </c>
    </row>
    <row r="135" spans="1:2">
      <c r="A135" s="164">
        <v>36718</v>
      </c>
      <c r="B135" s="167">
        <v>0.94969999999999999</v>
      </c>
    </row>
    <row r="136" spans="1:2">
      <c r="A136" s="164">
        <v>36719</v>
      </c>
      <c r="B136" s="167">
        <v>0.94010000000000005</v>
      </c>
    </row>
    <row r="137" spans="1:2">
      <c r="A137" s="164">
        <v>36720</v>
      </c>
      <c r="B137" s="167">
        <v>0.93389999999999995</v>
      </c>
    </row>
    <row r="138" spans="1:2">
      <c r="A138" s="164">
        <v>36721</v>
      </c>
      <c r="B138" s="167">
        <v>0.93740000000000001</v>
      </c>
    </row>
    <row r="139" spans="1:2">
      <c r="A139" s="164">
        <v>36724</v>
      </c>
      <c r="B139" s="167">
        <v>0.93510000000000004</v>
      </c>
    </row>
    <row r="140" spans="1:2">
      <c r="A140" s="164">
        <v>36725</v>
      </c>
      <c r="B140" s="167">
        <v>0.93220000000000003</v>
      </c>
    </row>
    <row r="141" spans="1:2">
      <c r="A141" s="164">
        <v>36726</v>
      </c>
      <c r="B141" s="167">
        <v>0.92369999999999997</v>
      </c>
    </row>
    <row r="142" spans="1:2">
      <c r="A142" s="164">
        <v>36727</v>
      </c>
      <c r="B142" s="167">
        <v>0.92920000000000003</v>
      </c>
    </row>
    <row r="143" spans="1:2">
      <c r="A143" s="164">
        <v>36728</v>
      </c>
      <c r="B143" s="167">
        <v>0.93430000000000002</v>
      </c>
    </row>
    <row r="144" spans="1:2">
      <c r="A144" s="164">
        <v>36731</v>
      </c>
      <c r="B144" s="167">
        <v>0.93140000000000001</v>
      </c>
    </row>
    <row r="145" spans="1:2">
      <c r="A145" s="164">
        <v>36732</v>
      </c>
      <c r="B145" s="167">
        <v>0.93910000000000005</v>
      </c>
    </row>
    <row r="146" spans="1:2">
      <c r="A146" s="164">
        <v>36733</v>
      </c>
      <c r="B146" s="167">
        <v>0.94130000000000003</v>
      </c>
    </row>
    <row r="147" spans="1:2">
      <c r="A147" s="164">
        <v>36734</v>
      </c>
      <c r="B147" s="167">
        <v>0.93310000000000004</v>
      </c>
    </row>
    <row r="148" spans="1:2">
      <c r="A148" s="164">
        <v>36735</v>
      </c>
      <c r="B148" s="167">
        <v>0.92459999999999998</v>
      </c>
    </row>
    <row r="149" spans="1:2">
      <c r="A149" s="164">
        <v>36738</v>
      </c>
      <c r="B149" s="167">
        <v>0.92659999999999998</v>
      </c>
    </row>
    <row r="150" spans="1:2">
      <c r="A150" s="164">
        <v>36739</v>
      </c>
      <c r="B150" s="167">
        <v>0.92279999999999995</v>
      </c>
    </row>
    <row r="151" spans="1:2">
      <c r="A151" s="164">
        <v>36740</v>
      </c>
      <c r="B151" s="167">
        <v>0.91369999999999996</v>
      </c>
    </row>
    <row r="152" spans="1:2">
      <c r="A152" s="164">
        <v>36741</v>
      </c>
      <c r="B152" s="167">
        <v>0.9042</v>
      </c>
    </row>
    <row r="153" spans="1:2">
      <c r="A153" s="164">
        <v>36742</v>
      </c>
      <c r="B153" s="167">
        <v>0.90749999999999997</v>
      </c>
    </row>
    <row r="154" spans="1:2">
      <c r="A154" s="164">
        <v>36745</v>
      </c>
      <c r="B154" s="167">
        <v>0.91049999999999998</v>
      </c>
    </row>
    <row r="155" spans="1:2">
      <c r="A155" s="164">
        <v>36746</v>
      </c>
      <c r="B155" s="167">
        <v>0.90190000000000003</v>
      </c>
    </row>
    <row r="156" spans="1:2">
      <c r="A156" s="164">
        <v>36747</v>
      </c>
      <c r="B156" s="167">
        <v>0.89910000000000001</v>
      </c>
    </row>
    <row r="157" spans="1:2">
      <c r="A157" s="164">
        <v>36748</v>
      </c>
      <c r="B157" s="167">
        <v>0.90769999999999995</v>
      </c>
    </row>
    <row r="158" spans="1:2">
      <c r="A158" s="164">
        <v>36749</v>
      </c>
      <c r="B158" s="167">
        <v>0.90459999999999996</v>
      </c>
    </row>
    <row r="159" spans="1:2">
      <c r="A159" s="164">
        <v>36752</v>
      </c>
      <c r="B159" s="167">
        <v>0.90369999999999995</v>
      </c>
    </row>
    <row r="160" spans="1:2">
      <c r="A160" s="164">
        <v>36753</v>
      </c>
      <c r="B160" s="167">
        <v>0.91349999999999998</v>
      </c>
    </row>
    <row r="161" spans="1:2">
      <c r="A161" s="164">
        <v>36754</v>
      </c>
      <c r="B161" s="167">
        <v>0.9143</v>
      </c>
    </row>
    <row r="162" spans="1:2">
      <c r="A162" s="164">
        <v>36755</v>
      </c>
      <c r="B162" s="167">
        <v>0.91520000000000001</v>
      </c>
    </row>
    <row r="163" spans="1:2">
      <c r="A163" s="164">
        <v>36756</v>
      </c>
      <c r="B163" s="167">
        <v>0.90680000000000005</v>
      </c>
    </row>
    <row r="164" spans="1:2">
      <c r="A164" s="164">
        <v>36759</v>
      </c>
      <c r="B164" s="167">
        <v>0.90269999999999995</v>
      </c>
    </row>
    <row r="165" spans="1:2">
      <c r="A165" s="164">
        <v>36760</v>
      </c>
      <c r="B165" s="167">
        <v>0.89649999999999996</v>
      </c>
    </row>
    <row r="166" spans="1:2">
      <c r="A166" s="164">
        <v>36761</v>
      </c>
      <c r="B166" s="167">
        <v>0.89670000000000005</v>
      </c>
    </row>
    <row r="167" spans="1:2">
      <c r="A167" s="164">
        <v>36762</v>
      </c>
      <c r="B167" s="167">
        <v>0.90280000000000005</v>
      </c>
    </row>
    <row r="168" spans="1:2">
      <c r="A168" s="164">
        <v>36763</v>
      </c>
      <c r="B168" s="167">
        <v>0.90239999999999998</v>
      </c>
    </row>
    <row r="169" spans="1:2">
      <c r="A169" s="164">
        <v>36766</v>
      </c>
      <c r="B169" s="167">
        <v>0.9002</v>
      </c>
    </row>
    <row r="170" spans="1:2">
      <c r="A170" s="164">
        <v>36767</v>
      </c>
      <c r="B170" s="167">
        <v>0.89659999999999995</v>
      </c>
    </row>
    <row r="171" spans="1:2">
      <c r="A171" s="164">
        <v>36768</v>
      </c>
      <c r="B171" s="167">
        <v>0.89239999999999997</v>
      </c>
    </row>
    <row r="172" spans="1:2">
      <c r="A172" s="164">
        <v>36769</v>
      </c>
      <c r="B172" s="167">
        <v>0.88780000000000003</v>
      </c>
    </row>
    <row r="173" spans="1:2">
      <c r="A173" s="164">
        <v>36770</v>
      </c>
      <c r="B173" s="167">
        <v>0.89929999999999999</v>
      </c>
    </row>
    <row r="174" spans="1:2">
      <c r="A174" s="164">
        <v>36774</v>
      </c>
      <c r="B174" s="167">
        <v>0.88759999999999994</v>
      </c>
    </row>
    <row r="175" spans="1:2">
      <c r="A175" s="164">
        <v>36775</v>
      </c>
      <c r="B175" s="167">
        <v>0.87019999999999997</v>
      </c>
    </row>
    <row r="176" spans="1:2">
      <c r="A176" s="164">
        <v>36776</v>
      </c>
      <c r="B176" s="167">
        <v>0.874</v>
      </c>
    </row>
    <row r="177" spans="1:2">
      <c r="A177" s="164">
        <v>36777</v>
      </c>
      <c r="B177" s="167">
        <v>0.86639999999999995</v>
      </c>
    </row>
    <row r="178" spans="1:2">
      <c r="A178" s="164">
        <v>36780</v>
      </c>
      <c r="B178" s="167">
        <v>0.86240000000000006</v>
      </c>
    </row>
    <row r="179" spans="1:2">
      <c r="A179" s="164">
        <v>36781</v>
      </c>
      <c r="B179" s="167">
        <v>0.85960000000000003</v>
      </c>
    </row>
    <row r="180" spans="1:2">
      <c r="A180" s="164">
        <v>36782</v>
      </c>
      <c r="B180" s="167">
        <v>0.86399999999999999</v>
      </c>
    </row>
    <row r="181" spans="1:2">
      <c r="A181" s="164">
        <v>36783</v>
      </c>
      <c r="B181" s="167">
        <v>0.86170000000000002</v>
      </c>
    </row>
    <row r="182" spans="1:2">
      <c r="A182" s="164">
        <v>36784</v>
      </c>
      <c r="B182" s="167">
        <v>0.85719999999999996</v>
      </c>
    </row>
    <row r="183" spans="1:2">
      <c r="A183" s="164">
        <v>36787</v>
      </c>
      <c r="B183" s="167">
        <v>0.85229999999999995</v>
      </c>
    </row>
    <row r="184" spans="1:2">
      <c r="A184" s="164">
        <v>36788</v>
      </c>
      <c r="B184" s="167">
        <v>0.85140000000000005</v>
      </c>
    </row>
    <row r="185" spans="1:2">
      <c r="A185" s="164">
        <v>36789</v>
      </c>
      <c r="B185" s="167">
        <v>0.84619999999999995</v>
      </c>
    </row>
    <row r="186" spans="1:2">
      <c r="A186" s="164">
        <v>36790</v>
      </c>
      <c r="B186" s="167">
        <v>0.85580000000000001</v>
      </c>
    </row>
    <row r="187" spans="1:2">
      <c r="A187" s="164">
        <v>36791</v>
      </c>
      <c r="B187" s="167">
        <v>0.87929999999999997</v>
      </c>
    </row>
    <row r="188" spans="1:2">
      <c r="A188" s="164">
        <v>36794</v>
      </c>
      <c r="B188" s="167">
        <v>0.87380000000000002</v>
      </c>
    </row>
    <row r="189" spans="1:2">
      <c r="A189" s="164">
        <v>36795</v>
      </c>
      <c r="B189" s="167">
        <v>0.88149999999999995</v>
      </c>
    </row>
    <row r="190" spans="1:2">
      <c r="A190" s="164">
        <v>36796</v>
      </c>
      <c r="B190" s="167">
        <v>0.88049999999999995</v>
      </c>
    </row>
    <row r="191" spans="1:2">
      <c r="A191" s="164">
        <v>36797</v>
      </c>
      <c r="B191" s="167">
        <v>0.88260000000000005</v>
      </c>
    </row>
    <row r="192" spans="1:2">
      <c r="A192" s="164">
        <v>36798</v>
      </c>
      <c r="B192" s="167">
        <v>0.88370000000000004</v>
      </c>
    </row>
    <row r="193" spans="1:2">
      <c r="A193" s="164">
        <v>36801</v>
      </c>
      <c r="B193" s="167">
        <v>0.88060000000000005</v>
      </c>
    </row>
    <row r="194" spans="1:2">
      <c r="A194" s="164">
        <v>36802</v>
      </c>
      <c r="B194" s="167">
        <v>0.87409999999999999</v>
      </c>
    </row>
    <row r="195" spans="1:2">
      <c r="A195" s="164">
        <v>36803</v>
      </c>
      <c r="B195" s="167">
        <v>0.87260000000000004</v>
      </c>
    </row>
    <row r="196" spans="1:2">
      <c r="A196" s="164">
        <v>36804</v>
      </c>
      <c r="B196" s="167">
        <v>0.86850000000000005</v>
      </c>
    </row>
    <row r="197" spans="1:2">
      <c r="A197" s="164">
        <v>36805</v>
      </c>
      <c r="B197" s="167">
        <v>0.86799999999999999</v>
      </c>
    </row>
    <row r="198" spans="1:2">
      <c r="A198" s="164">
        <v>36809</v>
      </c>
      <c r="B198" s="167">
        <v>0.86819999999999997</v>
      </c>
    </row>
    <row r="199" spans="1:2">
      <c r="A199" s="164">
        <v>36810</v>
      </c>
      <c r="B199" s="167">
        <v>0.87150000000000005</v>
      </c>
    </row>
    <row r="200" spans="1:2">
      <c r="A200" s="164">
        <v>36811</v>
      </c>
      <c r="B200" s="167">
        <v>0.86439999999999995</v>
      </c>
    </row>
    <row r="201" spans="1:2">
      <c r="A201" s="164">
        <v>36812</v>
      </c>
      <c r="B201" s="167">
        <v>0.85680000000000001</v>
      </c>
    </row>
    <row r="202" spans="1:2">
      <c r="A202" s="164">
        <v>36815</v>
      </c>
      <c r="B202" s="167">
        <v>0.84889999999999999</v>
      </c>
    </row>
    <row r="203" spans="1:2">
      <c r="A203" s="164">
        <v>36816</v>
      </c>
      <c r="B203" s="167">
        <v>0.85070000000000001</v>
      </c>
    </row>
    <row r="204" spans="1:2">
      <c r="A204" s="164">
        <v>36817</v>
      </c>
      <c r="B204" s="167">
        <v>0.83909999999999996</v>
      </c>
    </row>
    <row r="205" spans="1:2">
      <c r="A205" s="164">
        <v>36818</v>
      </c>
      <c r="B205" s="167">
        <v>0.84060000000000001</v>
      </c>
    </row>
    <row r="206" spans="1:2">
      <c r="A206" s="164">
        <v>36819</v>
      </c>
      <c r="B206" s="167">
        <v>0.84</v>
      </c>
    </row>
    <row r="207" spans="1:2">
      <c r="A207" s="164">
        <v>36822</v>
      </c>
      <c r="B207" s="167">
        <v>0.83640000000000003</v>
      </c>
    </row>
    <row r="208" spans="1:2">
      <c r="A208" s="164">
        <v>36823</v>
      </c>
      <c r="B208" s="167">
        <v>0.83640000000000003</v>
      </c>
    </row>
    <row r="209" spans="1:2">
      <c r="A209" s="164">
        <v>36824</v>
      </c>
      <c r="B209" s="167">
        <v>0.82699999999999996</v>
      </c>
    </row>
    <row r="210" spans="1:2">
      <c r="A210" s="164">
        <v>36825</v>
      </c>
      <c r="B210" s="167">
        <v>0.82709999999999995</v>
      </c>
    </row>
    <row r="211" spans="1:2">
      <c r="A211" s="164">
        <v>36826</v>
      </c>
      <c r="B211" s="167">
        <v>0.84060000000000001</v>
      </c>
    </row>
    <row r="212" spans="1:2">
      <c r="A212" s="164">
        <v>36829</v>
      </c>
      <c r="B212" s="167">
        <v>0.84319999999999995</v>
      </c>
    </row>
    <row r="213" spans="1:2">
      <c r="A213" s="164">
        <v>36830</v>
      </c>
      <c r="B213" s="167">
        <v>0.84860000000000002</v>
      </c>
    </row>
    <row r="214" spans="1:2">
      <c r="A214" s="164">
        <v>36831</v>
      </c>
      <c r="B214" s="167">
        <v>0.85840000000000005</v>
      </c>
    </row>
    <row r="215" spans="1:2">
      <c r="A215" s="164">
        <v>36832</v>
      </c>
      <c r="B215" s="167">
        <v>0.85940000000000005</v>
      </c>
    </row>
    <row r="216" spans="1:2">
      <c r="A216" s="164">
        <v>36833</v>
      </c>
      <c r="B216" s="167">
        <v>0.86140000000000005</v>
      </c>
    </row>
    <row r="217" spans="1:2">
      <c r="A217" s="164">
        <v>36836</v>
      </c>
      <c r="B217" s="167">
        <v>0.85840000000000005</v>
      </c>
    </row>
    <row r="218" spans="1:2">
      <c r="A218" s="164">
        <v>36837</v>
      </c>
      <c r="B218" s="167">
        <v>0.85829999999999995</v>
      </c>
    </row>
    <row r="219" spans="1:2">
      <c r="A219" s="164">
        <v>36838</v>
      </c>
      <c r="B219" s="167">
        <v>0.85589999999999999</v>
      </c>
    </row>
    <row r="220" spans="1:2">
      <c r="A220" s="164">
        <v>36839</v>
      </c>
      <c r="B220" s="167">
        <v>0.85740000000000005</v>
      </c>
    </row>
    <row r="221" spans="1:2">
      <c r="A221" s="164">
        <v>36840</v>
      </c>
      <c r="B221" s="167">
        <v>0.86250000000000004</v>
      </c>
    </row>
    <row r="222" spans="1:2">
      <c r="A222" s="164">
        <v>36843</v>
      </c>
      <c r="B222" s="167">
        <v>0.86070000000000002</v>
      </c>
    </row>
    <row r="223" spans="1:2">
      <c r="A223" s="164">
        <v>36844</v>
      </c>
      <c r="B223" s="167">
        <v>0.85729999999999995</v>
      </c>
    </row>
    <row r="224" spans="1:2">
      <c r="A224" s="164">
        <v>36845</v>
      </c>
      <c r="B224" s="167">
        <v>0.85699999999999998</v>
      </c>
    </row>
    <row r="225" spans="1:2">
      <c r="A225" s="164">
        <v>36846</v>
      </c>
      <c r="B225" s="167">
        <v>0.85319999999999996</v>
      </c>
    </row>
    <row r="226" spans="1:2">
      <c r="A226" s="164">
        <v>36847</v>
      </c>
      <c r="B226" s="167">
        <v>0.85160000000000002</v>
      </c>
    </row>
    <row r="227" spans="1:2">
      <c r="A227" s="164">
        <v>36850</v>
      </c>
      <c r="B227" s="167">
        <v>0.84860000000000002</v>
      </c>
    </row>
    <row r="228" spans="1:2">
      <c r="A228" s="164">
        <v>36851</v>
      </c>
      <c r="B228" s="167">
        <v>0.8458</v>
      </c>
    </row>
    <row r="229" spans="1:2">
      <c r="A229" s="164">
        <v>36852</v>
      </c>
      <c r="B229" s="167">
        <v>0.84230000000000005</v>
      </c>
    </row>
    <row r="230" spans="1:2">
      <c r="A230" s="164">
        <v>36854</v>
      </c>
      <c r="B230" s="167">
        <v>0.83819999999999995</v>
      </c>
    </row>
    <row r="231" spans="1:2">
      <c r="A231" s="164">
        <v>36857</v>
      </c>
      <c r="B231" s="167">
        <v>0.85</v>
      </c>
    </row>
    <row r="232" spans="1:2">
      <c r="A232" s="164">
        <v>36858</v>
      </c>
      <c r="B232" s="167">
        <v>0.85470000000000002</v>
      </c>
    </row>
    <row r="233" spans="1:2">
      <c r="A233" s="164">
        <v>36859</v>
      </c>
      <c r="B233" s="167">
        <v>0.85770000000000002</v>
      </c>
    </row>
    <row r="234" spans="1:2">
      <c r="A234" s="164">
        <v>36860</v>
      </c>
      <c r="B234" s="167">
        <v>0.86939999999999995</v>
      </c>
    </row>
    <row r="235" spans="1:2">
      <c r="A235" s="164">
        <v>36861</v>
      </c>
      <c r="B235" s="167">
        <v>0.87649999999999995</v>
      </c>
    </row>
    <row r="236" spans="1:2">
      <c r="A236" s="164">
        <v>36864</v>
      </c>
      <c r="B236" s="167">
        <v>0.88749999999999996</v>
      </c>
    </row>
    <row r="237" spans="1:2">
      <c r="A237" s="164">
        <v>36865</v>
      </c>
      <c r="B237" s="167">
        <v>0.88039999999999996</v>
      </c>
    </row>
    <row r="238" spans="1:2">
      <c r="A238" s="164">
        <v>36866</v>
      </c>
      <c r="B238" s="167">
        <v>0.88770000000000004</v>
      </c>
    </row>
    <row r="239" spans="1:2">
      <c r="A239" s="164">
        <v>36867</v>
      </c>
      <c r="B239" s="167">
        <v>0.8891</v>
      </c>
    </row>
    <row r="240" spans="1:2">
      <c r="A240" s="164">
        <v>36868</v>
      </c>
      <c r="B240" s="167">
        <v>0.88380000000000003</v>
      </c>
    </row>
    <row r="241" spans="1:2">
      <c r="A241" s="164">
        <v>36871</v>
      </c>
      <c r="B241" s="167">
        <v>0.87709999999999999</v>
      </c>
    </row>
    <row r="242" spans="1:2">
      <c r="A242" s="164">
        <v>36872</v>
      </c>
      <c r="B242" s="167">
        <v>0.87749999999999995</v>
      </c>
    </row>
    <row r="243" spans="1:2">
      <c r="A243" s="164">
        <v>36873</v>
      </c>
      <c r="B243" s="167">
        <v>0.87549999999999994</v>
      </c>
    </row>
    <row r="244" spans="1:2">
      <c r="A244" s="164">
        <v>36874</v>
      </c>
      <c r="B244" s="167">
        <v>0.88580000000000003</v>
      </c>
    </row>
    <row r="245" spans="1:2">
      <c r="A245" s="164">
        <v>36875</v>
      </c>
      <c r="B245" s="167">
        <v>0.89810000000000001</v>
      </c>
    </row>
    <row r="246" spans="1:2">
      <c r="A246" s="164">
        <v>36878</v>
      </c>
      <c r="B246" s="167">
        <v>0.89290000000000003</v>
      </c>
    </row>
    <row r="247" spans="1:2">
      <c r="A247" s="164">
        <v>36879</v>
      </c>
      <c r="B247" s="167">
        <v>0.89019999999999999</v>
      </c>
    </row>
    <row r="248" spans="1:2">
      <c r="A248" s="164">
        <v>36880</v>
      </c>
      <c r="B248" s="167">
        <v>0.90580000000000005</v>
      </c>
    </row>
    <row r="249" spans="1:2">
      <c r="A249" s="164">
        <v>36881</v>
      </c>
      <c r="B249" s="167">
        <v>0.91120000000000001</v>
      </c>
    </row>
    <row r="250" spans="1:2">
      <c r="A250" s="164">
        <v>36882</v>
      </c>
      <c r="B250" s="167">
        <v>0.92300000000000004</v>
      </c>
    </row>
    <row r="251" spans="1:2">
      <c r="A251" s="164">
        <v>36886</v>
      </c>
      <c r="B251" s="167">
        <v>0.92920000000000003</v>
      </c>
    </row>
    <row r="252" spans="1:2">
      <c r="A252" s="164">
        <v>36887</v>
      </c>
      <c r="B252" s="167">
        <v>0.9304</v>
      </c>
    </row>
    <row r="253" spans="1:2">
      <c r="A253" s="164">
        <v>36888</v>
      </c>
      <c r="B253" s="167">
        <v>0.92569999999999997</v>
      </c>
    </row>
    <row r="254" spans="1:2">
      <c r="A254" s="164">
        <v>36889</v>
      </c>
      <c r="B254" s="167">
        <v>0.93879999999999997</v>
      </c>
    </row>
    <row r="255" spans="1:2">
      <c r="A255" s="164">
        <v>36893</v>
      </c>
      <c r="B255" s="167">
        <v>0.94650000000000001</v>
      </c>
    </row>
    <row r="256" spans="1:2">
      <c r="A256" s="164">
        <v>36894</v>
      </c>
      <c r="B256" s="167">
        <v>0.94730000000000003</v>
      </c>
    </row>
    <row r="257" spans="1:2">
      <c r="A257" s="164">
        <v>36895</v>
      </c>
      <c r="B257" s="167">
        <v>0.94479999999999997</v>
      </c>
    </row>
    <row r="258" spans="1:2">
      <c r="A258" s="164">
        <v>36896</v>
      </c>
      <c r="B258" s="167">
        <v>0.95350000000000001</v>
      </c>
    </row>
    <row r="259" spans="1:2">
      <c r="A259" s="164">
        <v>36899</v>
      </c>
      <c r="B259" s="167">
        <v>0.9486</v>
      </c>
    </row>
    <row r="260" spans="1:2">
      <c r="A260" s="164">
        <v>36900</v>
      </c>
      <c r="B260" s="167">
        <v>0.93969999999999998</v>
      </c>
    </row>
    <row r="261" spans="1:2">
      <c r="A261" s="164">
        <v>36901</v>
      </c>
      <c r="B261" s="167">
        <v>0.93869999999999998</v>
      </c>
    </row>
    <row r="262" spans="1:2">
      <c r="A262" s="164">
        <v>36902</v>
      </c>
      <c r="B262" s="167">
        <v>0.95199999999999996</v>
      </c>
    </row>
    <row r="263" spans="1:2">
      <c r="A263" s="164">
        <v>36903</v>
      </c>
      <c r="B263" s="167">
        <v>0.9486</v>
      </c>
    </row>
    <row r="264" spans="1:2">
      <c r="A264" s="164">
        <v>36907</v>
      </c>
      <c r="B264" s="167">
        <v>0.93740000000000001</v>
      </c>
    </row>
    <row r="265" spans="1:2">
      <c r="A265" s="164">
        <v>36908</v>
      </c>
      <c r="B265" s="167">
        <v>0.93059999999999998</v>
      </c>
    </row>
    <row r="266" spans="1:2">
      <c r="A266" s="164">
        <v>36909</v>
      </c>
      <c r="B266" s="167">
        <v>0.9446</v>
      </c>
    </row>
    <row r="267" spans="1:2">
      <c r="A267" s="164">
        <v>36910</v>
      </c>
      <c r="B267" s="167">
        <v>0.93630000000000002</v>
      </c>
    </row>
    <row r="268" spans="1:2">
      <c r="A268" s="164">
        <v>36913</v>
      </c>
      <c r="B268" s="167">
        <v>0.93740000000000001</v>
      </c>
    </row>
    <row r="269" spans="1:2">
      <c r="A269" s="164">
        <v>36914</v>
      </c>
      <c r="B269" s="167">
        <v>0.93889999999999996</v>
      </c>
    </row>
    <row r="270" spans="1:2">
      <c r="A270" s="164">
        <v>36915</v>
      </c>
      <c r="B270" s="167">
        <v>0.92579999999999996</v>
      </c>
    </row>
    <row r="271" spans="1:2">
      <c r="A271" s="164">
        <v>36916</v>
      </c>
      <c r="B271" s="167">
        <v>0.92190000000000005</v>
      </c>
    </row>
    <row r="272" spans="1:2">
      <c r="A272" s="164">
        <v>36917</v>
      </c>
      <c r="B272" s="167">
        <v>0.92130000000000001</v>
      </c>
    </row>
    <row r="273" spans="1:2">
      <c r="A273" s="164">
        <v>36920</v>
      </c>
      <c r="B273" s="167">
        <v>0.91810000000000003</v>
      </c>
    </row>
    <row r="274" spans="1:2">
      <c r="A274" s="164">
        <v>36921</v>
      </c>
      <c r="B274" s="167">
        <v>0.9264</v>
      </c>
    </row>
    <row r="275" spans="1:2">
      <c r="A275" s="164">
        <v>36922</v>
      </c>
      <c r="B275" s="167">
        <v>0.93079999999999996</v>
      </c>
    </row>
    <row r="276" spans="1:2">
      <c r="A276" s="164">
        <v>36923</v>
      </c>
      <c r="B276" s="167">
        <v>0.93840000000000001</v>
      </c>
    </row>
    <row r="277" spans="1:2">
      <c r="A277" s="164">
        <v>36924</v>
      </c>
      <c r="B277" s="167">
        <v>0.93569999999999998</v>
      </c>
    </row>
    <row r="278" spans="1:2">
      <c r="A278" s="164">
        <v>36927</v>
      </c>
      <c r="B278" s="167">
        <v>0.9395</v>
      </c>
    </row>
    <row r="279" spans="1:2">
      <c r="A279" s="164">
        <v>36928</v>
      </c>
      <c r="B279" s="167">
        <v>0.9304</v>
      </c>
    </row>
    <row r="280" spans="1:2">
      <c r="A280" s="164">
        <v>36929</v>
      </c>
      <c r="B280" s="167">
        <v>0.93310000000000004</v>
      </c>
    </row>
    <row r="281" spans="1:2">
      <c r="A281" s="164">
        <v>36930</v>
      </c>
      <c r="B281" s="167">
        <v>0.91839999999999999</v>
      </c>
    </row>
    <row r="282" spans="1:2">
      <c r="A282" s="164">
        <v>36931</v>
      </c>
      <c r="B282" s="167">
        <v>0.92669999999999997</v>
      </c>
    </row>
    <row r="283" spans="1:2">
      <c r="A283" s="164">
        <v>36934</v>
      </c>
      <c r="B283" s="167">
        <v>0.92869999999999997</v>
      </c>
    </row>
    <row r="284" spans="1:2">
      <c r="A284" s="164">
        <v>36935</v>
      </c>
      <c r="B284" s="167">
        <v>0.9204</v>
      </c>
    </row>
    <row r="285" spans="1:2">
      <c r="A285" s="164">
        <v>36936</v>
      </c>
      <c r="B285" s="167">
        <v>0.91969999999999996</v>
      </c>
    </row>
    <row r="286" spans="1:2">
      <c r="A286" s="164">
        <v>36937</v>
      </c>
      <c r="B286" s="167">
        <v>0.90569999999999995</v>
      </c>
    </row>
    <row r="287" spans="1:2">
      <c r="A287" s="164">
        <v>36938</v>
      </c>
      <c r="B287" s="167">
        <v>0.91620000000000001</v>
      </c>
    </row>
    <row r="288" spans="1:2">
      <c r="A288" s="164">
        <v>36942</v>
      </c>
      <c r="B288" s="167">
        <v>0.90959999999999996</v>
      </c>
    </row>
    <row r="289" spans="1:2">
      <c r="A289" s="164">
        <v>36943</v>
      </c>
      <c r="B289" s="167">
        <v>0.90769999999999995</v>
      </c>
    </row>
    <row r="290" spans="1:2">
      <c r="A290" s="164">
        <v>36944</v>
      </c>
      <c r="B290" s="167">
        <v>0.90690000000000004</v>
      </c>
    </row>
    <row r="291" spans="1:2">
      <c r="A291" s="164">
        <v>36945</v>
      </c>
      <c r="B291" s="167">
        <v>0.90949999999999998</v>
      </c>
    </row>
    <row r="292" spans="1:2">
      <c r="A292" s="164">
        <v>36948</v>
      </c>
      <c r="B292" s="167">
        <v>0.9093</v>
      </c>
    </row>
    <row r="293" spans="1:2">
      <c r="A293" s="164">
        <v>36949</v>
      </c>
      <c r="B293" s="167">
        <v>0.91279999999999994</v>
      </c>
    </row>
    <row r="294" spans="1:2">
      <c r="A294" s="164">
        <v>36950</v>
      </c>
      <c r="B294" s="167">
        <v>0.92120000000000002</v>
      </c>
    </row>
    <row r="295" spans="1:2">
      <c r="A295" s="164">
        <v>36951</v>
      </c>
      <c r="B295" s="167">
        <v>0.92910000000000004</v>
      </c>
    </row>
    <row r="296" spans="1:2">
      <c r="A296" s="164">
        <v>36952</v>
      </c>
      <c r="B296" s="167">
        <v>0.93400000000000005</v>
      </c>
    </row>
    <row r="297" spans="1:2">
      <c r="A297" s="164">
        <v>36955</v>
      </c>
      <c r="B297" s="167">
        <v>0.92889999999999995</v>
      </c>
    </row>
    <row r="298" spans="1:2">
      <c r="A298" s="164">
        <v>36956</v>
      </c>
      <c r="B298" s="167">
        <v>0.93130000000000002</v>
      </c>
    </row>
    <row r="299" spans="1:2">
      <c r="A299" s="164">
        <v>36957</v>
      </c>
      <c r="B299" s="167">
        <v>0.9274</v>
      </c>
    </row>
    <row r="300" spans="1:2">
      <c r="A300" s="164">
        <v>36958</v>
      </c>
      <c r="B300" s="167">
        <v>0.92810000000000004</v>
      </c>
    </row>
    <row r="301" spans="1:2">
      <c r="A301" s="164">
        <v>36959</v>
      </c>
      <c r="B301" s="167">
        <v>0.93149999999999999</v>
      </c>
    </row>
    <row r="302" spans="1:2">
      <c r="A302" s="164">
        <v>36962</v>
      </c>
      <c r="B302" s="167">
        <v>0.93</v>
      </c>
    </row>
    <row r="303" spans="1:2">
      <c r="A303" s="164">
        <v>36963</v>
      </c>
      <c r="B303" s="167">
        <v>0.91479999999999995</v>
      </c>
    </row>
    <row r="304" spans="1:2">
      <c r="A304" s="164">
        <v>36964</v>
      </c>
      <c r="B304" s="167">
        <v>0.9133</v>
      </c>
    </row>
    <row r="305" spans="1:2">
      <c r="A305" s="164">
        <v>36965</v>
      </c>
      <c r="B305" s="167">
        <v>0.90459999999999996</v>
      </c>
    </row>
    <row r="306" spans="1:2">
      <c r="A306" s="164">
        <v>36966</v>
      </c>
      <c r="B306" s="167">
        <v>0.89290000000000003</v>
      </c>
    </row>
    <row r="307" spans="1:2">
      <c r="A307" s="164">
        <v>36969</v>
      </c>
      <c r="B307" s="167">
        <v>0.89849999999999997</v>
      </c>
    </row>
    <row r="308" spans="1:2">
      <c r="A308" s="164">
        <v>36970</v>
      </c>
      <c r="B308" s="167">
        <v>0.90539999999999998</v>
      </c>
    </row>
    <row r="309" spans="1:2">
      <c r="A309" s="164">
        <v>36971</v>
      </c>
      <c r="B309" s="167">
        <v>0.89700000000000002</v>
      </c>
    </row>
    <row r="310" spans="1:2">
      <c r="A310" s="164">
        <v>36972</v>
      </c>
      <c r="B310" s="167">
        <v>0.8881</v>
      </c>
    </row>
    <row r="311" spans="1:2">
      <c r="A311" s="164">
        <v>36973</v>
      </c>
      <c r="B311" s="167">
        <v>0.89259999999999995</v>
      </c>
    </row>
    <row r="312" spans="1:2">
      <c r="A312" s="164">
        <v>36976</v>
      </c>
      <c r="B312" s="167">
        <v>0.89549999999999996</v>
      </c>
    </row>
    <row r="313" spans="1:2">
      <c r="A313" s="164">
        <v>36977</v>
      </c>
      <c r="B313" s="167">
        <v>0.89100000000000001</v>
      </c>
    </row>
    <row r="314" spans="1:2">
      <c r="A314" s="164">
        <v>36978</v>
      </c>
      <c r="B314" s="167">
        <v>0.88819999999999999</v>
      </c>
    </row>
    <row r="315" spans="1:2">
      <c r="A315" s="164">
        <v>36979</v>
      </c>
      <c r="B315" s="167">
        <v>0.88070000000000004</v>
      </c>
    </row>
    <row r="316" spans="1:2">
      <c r="A316" s="164">
        <v>36980</v>
      </c>
      <c r="B316" s="167">
        <v>0.87939999999999996</v>
      </c>
    </row>
    <row r="317" spans="1:2">
      <c r="A317" s="164">
        <v>36983</v>
      </c>
      <c r="B317" s="167">
        <v>0.88239999999999996</v>
      </c>
    </row>
    <row r="318" spans="1:2">
      <c r="A318" s="164">
        <v>36984</v>
      </c>
      <c r="B318" s="167">
        <v>0.89300000000000002</v>
      </c>
    </row>
    <row r="319" spans="1:2">
      <c r="A319" s="164">
        <v>36985</v>
      </c>
      <c r="B319" s="167">
        <v>0.90129999999999999</v>
      </c>
    </row>
    <row r="320" spans="1:2">
      <c r="A320" s="164">
        <v>36986</v>
      </c>
      <c r="B320" s="167">
        <v>0.89759999999999995</v>
      </c>
    </row>
    <row r="321" spans="1:2">
      <c r="A321" s="164">
        <v>36987</v>
      </c>
      <c r="B321" s="167">
        <v>0.9002</v>
      </c>
    </row>
    <row r="322" spans="1:2">
      <c r="A322" s="164">
        <v>36990</v>
      </c>
      <c r="B322" s="167">
        <v>0.90139999999999998</v>
      </c>
    </row>
    <row r="323" spans="1:2">
      <c r="A323" s="164">
        <v>36991</v>
      </c>
      <c r="B323" s="167">
        <v>0.88839999999999997</v>
      </c>
    </row>
    <row r="324" spans="1:2">
      <c r="A324" s="164">
        <v>36992</v>
      </c>
      <c r="B324" s="167">
        <v>0.88560000000000005</v>
      </c>
    </row>
    <row r="325" spans="1:2">
      <c r="A325" s="164">
        <v>36993</v>
      </c>
      <c r="B325" s="167">
        <v>0.89219999999999999</v>
      </c>
    </row>
    <row r="326" spans="1:2">
      <c r="A326" s="164">
        <v>36994</v>
      </c>
      <c r="B326" s="167">
        <v>0.88880000000000003</v>
      </c>
    </row>
    <row r="327" spans="1:2">
      <c r="A327" s="164">
        <v>36997</v>
      </c>
      <c r="B327" s="167">
        <v>0.88619999999999999</v>
      </c>
    </row>
    <row r="328" spans="1:2">
      <c r="A328" s="164">
        <v>36998</v>
      </c>
      <c r="B328" s="167">
        <v>0.88139999999999996</v>
      </c>
    </row>
    <row r="329" spans="1:2">
      <c r="A329" s="164">
        <v>36999</v>
      </c>
      <c r="B329" s="167">
        <v>0.88160000000000005</v>
      </c>
    </row>
    <row r="330" spans="1:2">
      <c r="A330" s="164">
        <v>37000</v>
      </c>
      <c r="B330" s="167">
        <v>0.89090000000000003</v>
      </c>
    </row>
    <row r="331" spans="1:2">
      <c r="A331" s="164">
        <v>37001</v>
      </c>
      <c r="B331" s="167">
        <v>0.9032</v>
      </c>
    </row>
    <row r="332" spans="1:2">
      <c r="A332" s="164">
        <v>37004</v>
      </c>
      <c r="B332" s="167">
        <v>0.89600000000000002</v>
      </c>
    </row>
    <row r="333" spans="1:2">
      <c r="A333" s="164">
        <v>37005</v>
      </c>
      <c r="B333" s="167">
        <v>0.89459999999999995</v>
      </c>
    </row>
    <row r="334" spans="1:2">
      <c r="A334" s="164">
        <v>37006</v>
      </c>
      <c r="B334" s="167">
        <v>0.8972</v>
      </c>
    </row>
    <row r="335" spans="1:2">
      <c r="A335" s="164">
        <v>37007</v>
      </c>
      <c r="B335" s="167">
        <v>0.90110000000000001</v>
      </c>
    </row>
    <row r="336" spans="1:2">
      <c r="A336" s="164">
        <v>37008</v>
      </c>
      <c r="B336" s="167">
        <v>0.89239999999999997</v>
      </c>
    </row>
    <row r="337" spans="1:2">
      <c r="A337" s="164">
        <v>37011</v>
      </c>
      <c r="B337" s="167">
        <v>0.88739999999999997</v>
      </c>
    </row>
    <row r="338" spans="1:2">
      <c r="A338" s="164">
        <v>37012</v>
      </c>
      <c r="B338" s="167">
        <v>0.89370000000000005</v>
      </c>
    </row>
    <row r="339" spans="1:2">
      <c r="A339" s="164">
        <v>37013</v>
      </c>
      <c r="B339" s="167">
        <v>0.89249999999999996</v>
      </c>
    </row>
    <row r="340" spans="1:2">
      <c r="A340" s="164">
        <v>37014</v>
      </c>
      <c r="B340" s="167">
        <v>0.8891</v>
      </c>
    </row>
    <row r="341" spans="1:2">
      <c r="A341" s="164">
        <v>37015</v>
      </c>
      <c r="B341" s="167">
        <v>0.89339999999999997</v>
      </c>
    </row>
    <row r="342" spans="1:2">
      <c r="A342" s="164">
        <v>37018</v>
      </c>
      <c r="B342" s="167">
        <v>0.89159999999999995</v>
      </c>
    </row>
    <row r="343" spans="1:2">
      <c r="A343" s="164">
        <v>37019</v>
      </c>
      <c r="B343" s="167">
        <v>0.88480000000000003</v>
      </c>
    </row>
    <row r="344" spans="1:2">
      <c r="A344" s="164">
        <v>37020</v>
      </c>
      <c r="B344" s="167">
        <v>0.88449999999999995</v>
      </c>
    </row>
    <row r="345" spans="1:2">
      <c r="A345" s="164">
        <v>37021</v>
      </c>
      <c r="B345" s="167">
        <v>0.87919999999999998</v>
      </c>
    </row>
    <row r="346" spans="1:2">
      <c r="A346" s="164">
        <v>37022</v>
      </c>
      <c r="B346" s="167">
        <v>0.87590000000000001</v>
      </c>
    </row>
    <row r="347" spans="1:2">
      <c r="A347" s="164">
        <v>37025</v>
      </c>
      <c r="B347" s="167">
        <v>0.87480000000000002</v>
      </c>
    </row>
    <row r="348" spans="1:2">
      <c r="A348" s="164">
        <v>37026</v>
      </c>
      <c r="B348" s="167">
        <v>0.87880000000000003</v>
      </c>
    </row>
    <row r="349" spans="1:2">
      <c r="A349" s="164">
        <v>37027</v>
      </c>
      <c r="B349" s="167">
        <v>0.88419999999999999</v>
      </c>
    </row>
    <row r="350" spans="1:2">
      <c r="A350" s="164">
        <v>37028</v>
      </c>
      <c r="B350" s="167">
        <v>0.88280000000000003</v>
      </c>
    </row>
    <row r="351" spans="1:2">
      <c r="A351" s="164">
        <v>37029</v>
      </c>
      <c r="B351" s="167">
        <v>0.87739999999999996</v>
      </c>
    </row>
    <row r="352" spans="1:2">
      <c r="A352" s="164">
        <v>37032</v>
      </c>
      <c r="B352" s="167">
        <v>0.87619999999999998</v>
      </c>
    </row>
    <row r="353" spans="1:2">
      <c r="A353" s="164">
        <v>37033</v>
      </c>
      <c r="B353" s="167">
        <v>0.86570000000000003</v>
      </c>
    </row>
    <row r="354" spans="1:2">
      <c r="A354" s="164">
        <v>37034</v>
      </c>
      <c r="B354" s="167">
        <v>0.85980000000000001</v>
      </c>
    </row>
    <row r="355" spans="1:2">
      <c r="A355" s="164">
        <v>37035</v>
      </c>
      <c r="B355" s="167">
        <v>0.85699999999999998</v>
      </c>
    </row>
    <row r="356" spans="1:2">
      <c r="A356" s="164">
        <v>37036</v>
      </c>
      <c r="B356" s="167">
        <v>0.85770000000000002</v>
      </c>
    </row>
    <row r="357" spans="1:2">
      <c r="A357" s="164">
        <v>37040</v>
      </c>
      <c r="B357" s="167">
        <v>0.85470000000000002</v>
      </c>
    </row>
    <row r="358" spans="1:2">
      <c r="A358" s="164">
        <v>37041</v>
      </c>
      <c r="B358" s="167">
        <v>0.85760000000000003</v>
      </c>
    </row>
    <row r="359" spans="1:2">
      <c r="A359" s="164">
        <v>37042</v>
      </c>
      <c r="B359" s="167">
        <v>0.84550000000000003</v>
      </c>
    </row>
    <row r="360" spans="1:2">
      <c r="A360" s="164">
        <v>37043</v>
      </c>
      <c r="B360" s="167">
        <v>0.84519999999999995</v>
      </c>
    </row>
    <row r="361" spans="1:2">
      <c r="A361" s="164">
        <v>37046</v>
      </c>
      <c r="B361" s="167">
        <v>0.84489999999999998</v>
      </c>
    </row>
    <row r="362" spans="1:2">
      <c r="A362" s="164">
        <v>37047</v>
      </c>
      <c r="B362" s="167">
        <v>0.85040000000000004</v>
      </c>
    </row>
    <row r="363" spans="1:2">
      <c r="A363" s="164">
        <v>37048</v>
      </c>
      <c r="B363" s="167">
        <v>0.84519999999999995</v>
      </c>
    </row>
    <row r="364" spans="1:2">
      <c r="A364" s="164">
        <v>37049</v>
      </c>
      <c r="B364" s="167">
        <v>0.85060000000000002</v>
      </c>
    </row>
    <row r="365" spans="1:2">
      <c r="A365" s="164">
        <v>37050</v>
      </c>
      <c r="B365" s="167">
        <v>0.85050000000000003</v>
      </c>
    </row>
    <row r="366" spans="1:2">
      <c r="A366" s="164">
        <v>37053</v>
      </c>
      <c r="B366" s="167">
        <v>0.84250000000000003</v>
      </c>
    </row>
    <row r="367" spans="1:2">
      <c r="A367" s="164">
        <v>37054</v>
      </c>
      <c r="B367" s="167">
        <v>0.84789999999999999</v>
      </c>
    </row>
    <row r="368" spans="1:2">
      <c r="A368" s="164">
        <v>37055</v>
      </c>
      <c r="B368" s="167">
        <v>0.85360000000000003</v>
      </c>
    </row>
    <row r="369" spans="1:2">
      <c r="A369" s="164">
        <v>37056</v>
      </c>
      <c r="B369" s="167">
        <v>0.85980000000000001</v>
      </c>
    </row>
    <row r="370" spans="1:2">
      <c r="A370" s="164">
        <v>37057</v>
      </c>
      <c r="B370" s="167">
        <v>0.86280000000000001</v>
      </c>
    </row>
    <row r="371" spans="1:2">
      <c r="A371" s="164">
        <v>37060</v>
      </c>
      <c r="B371" s="167">
        <v>0.86099999999999999</v>
      </c>
    </row>
    <row r="372" spans="1:2">
      <c r="A372" s="164">
        <v>37061</v>
      </c>
      <c r="B372" s="167">
        <v>0.85580000000000001</v>
      </c>
    </row>
    <row r="373" spans="1:2">
      <c r="A373" s="164">
        <v>37062</v>
      </c>
      <c r="B373" s="167">
        <v>0.85060000000000002</v>
      </c>
    </row>
    <row r="374" spans="1:2">
      <c r="A374" s="164">
        <v>37063</v>
      </c>
      <c r="B374" s="167">
        <v>0.85440000000000005</v>
      </c>
    </row>
    <row r="375" spans="1:2">
      <c r="A375" s="164">
        <v>37064</v>
      </c>
      <c r="B375" s="167">
        <v>0.85699999999999998</v>
      </c>
    </row>
    <row r="376" spans="1:2">
      <c r="A376" s="164">
        <v>37067</v>
      </c>
      <c r="B376" s="167">
        <v>0.86109999999999998</v>
      </c>
    </row>
    <row r="377" spans="1:2">
      <c r="A377" s="164">
        <v>37068</v>
      </c>
      <c r="B377" s="167">
        <v>0.86229999999999996</v>
      </c>
    </row>
    <row r="378" spans="1:2">
      <c r="A378" s="164">
        <v>37069</v>
      </c>
      <c r="B378" s="167">
        <v>0.86209999999999998</v>
      </c>
    </row>
    <row r="379" spans="1:2">
      <c r="A379" s="164">
        <v>37070</v>
      </c>
      <c r="B379" s="167">
        <v>0.84699999999999998</v>
      </c>
    </row>
    <row r="380" spans="1:2">
      <c r="A380" s="164">
        <v>37071</v>
      </c>
      <c r="B380" s="167">
        <v>0.84740000000000004</v>
      </c>
    </row>
    <row r="381" spans="1:2">
      <c r="A381" s="164">
        <v>37074</v>
      </c>
      <c r="B381" s="167">
        <v>0.84550000000000003</v>
      </c>
    </row>
    <row r="382" spans="1:2">
      <c r="A382" s="164">
        <v>37075</v>
      </c>
      <c r="B382" s="167">
        <v>0.84770000000000001</v>
      </c>
    </row>
    <row r="383" spans="1:2">
      <c r="A383" s="164">
        <v>37077</v>
      </c>
      <c r="B383" s="167">
        <v>0.83699999999999997</v>
      </c>
    </row>
    <row r="384" spans="1:2">
      <c r="A384" s="164">
        <v>37078</v>
      </c>
      <c r="B384" s="167">
        <v>0.84650000000000003</v>
      </c>
    </row>
    <row r="385" spans="1:2">
      <c r="A385" s="164">
        <v>37081</v>
      </c>
      <c r="B385" s="167">
        <v>0.84740000000000004</v>
      </c>
    </row>
    <row r="386" spans="1:2">
      <c r="A386" s="164">
        <v>37082</v>
      </c>
      <c r="B386" s="167">
        <v>0.85570000000000002</v>
      </c>
    </row>
    <row r="387" spans="1:2">
      <c r="A387" s="164">
        <v>37083</v>
      </c>
      <c r="B387" s="167">
        <v>0.86140000000000005</v>
      </c>
    </row>
    <row r="388" spans="1:2">
      <c r="A388" s="164">
        <v>37084</v>
      </c>
      <c r="B388" s="167">
        <v>0.85299999999999998</v>
      </c>
    </row>
    <row r="389" spans="1:2">
      <c r="A389" s="164">
        <v>37085</v>
      </c>
      <c r="B389" s="167">
        <v>0.85270000000000001</v>
      </c>
    </row>
    <row r="390" spans="1:2">
      <c r="A390" s="164">
        <v>37088</v>
      </c>
      <c r="B390" s="167">
        <v>0.85489999999999999</v>
      </c>
    </row>
    <row r="391" spans="1:2">
      <c r="A391" s="164">
        <v>37089</v>
      </c>
      <c r="B391" s="167">
        <v>0.85489999999999999</v>
      </c>
    </row>
    <row r="392" spans="1:2">
      <c r="A392" s="164">
        <v>37090</v>
      </c>
      <c r="B392" s="167">
        <v>0.87009999999999998</v>
      </c>
    </row>
    <row r="393" spans="1:2">
      <c r="A393" s="164">
        <v>37091</v>
      </c>
      <c r="B393" s="167">
        <v>0.86899999999999999</v>
      </c>
    </row>
    <row r="394" spans="1:2">
      <c r="A394" s="164">
        <v>37092</v>
      </c>
      <c r="B394" s="167">
        <v>0.87129999999999996</v>
      </c>
    </row>
    <row r="395" spans="1:2">
      <c r="A395" s="164">
        <v>37095</v>
      </c>
      <c r="B395" s="167">
        <v>0.86760000000000004</v>
      </c>
    </row>
    <row r="396" spans="1:2">
      <c r="A396" s="164">
        <v>37096</v>
      </c>
      <c r="B396" s="167">
        <v>0.87519999999999998</v>
      </c>
    </row>
    <row r="397" spans="1:2">
      <c r="A397" s="164">
        <v>37097</v>
      </c>
      <c r="B397" s="167">
        <v>0.87970000000000004</v>
      </c>
    </row>
    <row r="398" spans="1:2">
      <c r="A398" s="164">
        <v>37098</v>
      </c>
      <c r="B398" s="167">
        <v>0.87649999999999995</v>
      </c>
    </row>
    <row r="399" spans="1:2">
      <c r="A399" s="164">
        <v>37099</v>
      </c>
      <c r="B399" s="167">
        <v>0.87490000000000001</v>
      </c>
    </row>
    <row r="400" spans="1:2">
      <c r="A400" s="164">
        <v>37102</v>
      </c>
      <c r="B400" s="167">
        <v>0.875</v>
      </c>
    </row>
    <row r="401" spans="1:2">
      <c r="A401" s="164">
        <v>37103</v>
      </c>
      <c r="B401" s="167">
        <v>0.87519999999999998</v>
      </c>
    </row>
    <row r="402" spans="1:2">
      <c r="A402" s="164">
        <v>37104</v>
      </c>
      <c r="B402" s="167">
        <v>0.87929999999999997</v>
      </c>
    </row>
    <row r="403" spans="1:2">
      <c r="A403" s="164">
        <v>37105</v>
      </c>
      <c r="B403" s="167">
        <v>0.88129999999999997</v>
      </c>
    </row>
    <row r="404" spans="1:2">
      <c r="A404" s="164">
        <v>37106</v>
      </c>
      <c r="B404" s="167">
        <v>0.88429999999999997</v>
      </c>
    </row>
    <row r="405" spans="1:2">
      <c r="A405" s="164">
        <v>37109</v>
      </c>
      <c r="B405" s="167">
        <v>0.88019999999999998</v>
      </c>
    </row>
    <row r="406" spans="1:2">
      <c r="A406" s="164">
        <v>37110</v>
      </c>
      <c r="B406" s="167">
        <v>0.87749999999999995</v>
      </c>
    </row>
    <row r="407" spans="1:2">
      <c r="A407" s="164">
        <v>37111</v>
      </c>
      <c r="B407" s="167">
        <v>0.87780000000000002</v>
      </c>
    </row>
    <row r="408" spans="1:2">
      <c r="A408" s="164">
        <v>37112</v>
      </c>
      <c r="B408" s="167">
        <v>0.88859999999999995</v>
      </c>
    </row>
    <row r="409" spans="1:2">
      <c r="A409" s="164">
        <v>37113</v>
      </c>
      <c r="B409" s="167">
        <v>0.89400000000000002</v>
      </c>
    </row>
    <row r="410" spans="1:2">
      <c r="A410" s="164">
        <v>37116</v>
      </c>
      <c r="B410" s="167">
        <v>0.89829999999999999</v>
      </c>
    </row>
    <row r="411" spans="1:2">
      <c r="A411" s="164">
        <v>37117</v>
      </c>
      <c r="B411" s="167">
        <v>0.90249999999999997</v>
      </c>
    </row>
    <row r="412" spans="1:2">
      <c r="A412" s="164">
        <v>37118</v>
      </c>
      <c r="B412" s="167">
        <v>0.91139999999999999</v>
      </c>
    </row>
    <row r="413" spans="1:2">
      <c r="A413" s="164">
        <v>37119</v>
      </c>
      <c r="B413" s="167">
        <v>0.91379999999999995</v>
      </c>
    </row>
    <row r="414" spans="1:2">
      <c r="A414" s="164">
        <v>37120</v>
      </c>
      <c r="B414" s="167">
        <v>0.91649999999999998</v>
      </c>
    </row>
    <row r="415" spans="1:2">
      <c r="A415" s="164">
        <v>37123</v>
      </c>
      <c r="B415" s="167">
        <v>0.91269999999999996</v>
      </c>
    </row>
    <row r="416" spans="1:2">
      <c r="A416" s="164">
        <v>37124</v>
      </c>
      <c r="B416" s="167">
        <v>0.91149999999999998</v>
      </c>
    </row>
    <row r="417" spans="1:2">
      <c r="A417" s="164">
        <v>37125</v>
      </c>
      <c r="B417" s="167">
        <v>0.9194</v>
      </c>
    </row>
    <row r="418" spans="1:2">
      <c r="A418" s="164">
        <v>37126</v>
      </c>
      <c r="B418" s="167">
        <v>0.91659999999999997</v>
      </c>
    </row>
    <row r="419" spans="1:2">
      <c r="A419" s="164">
        <v>37127</v>
      </c>
      <c r="B419" s="167">
        <v>0.91159999999999997</v>
      </c>
    </row>
    <row r="420" spans="1:2">
      <c r="A420" s="164">
        <v>37130</v>
      </c>
      <c r="B420" s="167">
        <v>0.90980000000000005</v>
      </c>
    </row>
    <row r="421" spans="1:2">
      <c r="A421" s="164">
        <v>37131</v>
      </c>
      <c r="B421" s="167">
        <v>0.91020000000000001</v>
      </c>
    </row>
    <row r="422" spans="1:2">
      <c r="A422" s="164">
        <v>37132</v>
      </c>
      <c r="B422" s="167">
        <v>0.90969999999999995</v>
      </c>
    </row>
    <row r="423" spans="1:2">
      <c r="A423" s="164">
        <v>37133</v>
      </c>
      <c r="B423" s="167">
        <v>0.91539999999999999</v>
      </c>
    </row>
    <row r="424" spans="1:2">
      <c r="A424" s="164">
        <v>37134</v>
      </c>
      <c r="B424" s="167">
        <v>0.90900000000000003</v>
      </c>
    </row>
    <row r="425" spans="1:2">
      <c r="A425" s="164">
        <v>37138</v>
      </c>
      <c r="B425" s="167">
        <v>0.88680000000000003</v>
      </c>
    </row>
    <row r="426" spans="1:2">
      <c r="A426" s="164">
        <v>37139</v>
      </c>
      <c r="B426" s="167">
        <v>0.88970000000000005</v>
      </c>
    </row>
    <row r="427" spans="1:2">
      <c r="A427" s="164">
        <v>37140</v>
      </c>
      <c r="B427" s="167">
        <v>0.89429999999999998</v>
      </c>
    </row>
    <row r="428" spans="1:2">
      <c r="A428" s="164">
        <v>37141</v>
      </c>
      <c r="B428" s="167">
        <v>0.90439999999999998</v>
      </c>
    </row>
    <row r="429" spans="1:2">
      <c r="A429" s="164">
        <v>37144</v>
      </c>
      <c r="B429" s="167">
        <v>0.89880000000000004</v>
      </c>
    </row>
    <row r="430" spans="1:2">
      <c r="A430" s="164">
        <v>37146</v>
      </c>
      <c r="B430" s="167">
        <v>0.90690000000000004</v>
      </c>
    </row>
    <row r="431" spans="1:2">
      <c r="A431" s="164">
        <v>37147</v>
      </c>
      <c r="B431" s="167">
        <v>0.90890000000000004</v>
      </c>
    </row>
    <row r="432" spans="1:2">
      <c r="A432" s="164">
        <v>37148</v>
      </c>
      <c r="B432" s="167">
        <v>0.91990000000000005</v>
      </c>
    </row>
    <row r="433" spans="1:2">
      <c r="A433" s="164">
        <v>37151</v>
      </c>
      <c r="B433" s="167">
        <v>0.91979999999999995</v>
      </c>
    </row>
    <row r="434" spans="1:2">
      <c r="A434" s="164">
        <v>37152</v>
      </c>
      <c r="B434" s="167">
        <v>0.92330000000000001</v>
      </c>
    </row>
    <row r="435" spans="1:2">
      <c r="A435" s="164">
        <v>37153</v>
      </c>
      <c r="B435" s="167">
        <v>0.93100000000000005</v>
      </c>
    </row>
    <row r="436" spans="1:2">
      <c r="A436" s="164">
        <v>37154</v>
      </c>
      <c r="B436" s="167">
        <v>0.92549999999999999</v>
      </c>
    </row>
    <row r="437" spans="1:2">
      <c r="A437" s="164">
        <v>37155</v>
      </c>
      <c r="B437" s="167">
        <v>0.90990000000000004</v>
      </c>
    </row>
    <row r="438" spans="1:2">
      <c r="A438" s="164">
        <v>37158</v>
      </c>
      <c r="B438" s="167">
        <v>0.91349999999999998</v>
      </c>
    </row>
    <row r="439" spans="1:2">
      <c r="A439" s="164">
        <v>37159</v>
      </c>
      <c r="B439" s="167">
        <v>0.92220000000000002</v>
      </c>
    </row>
    <row r="440" spans="1:2">
      <c r="A440" s="164">
        <v>37160</v>
      </c>
      <c r="B440" s="167">
        <v>0.92310000000000003</v>
      </c>
    </row>
    <row r="441" spans="1:2">
      <c r="A441" s="164">
        <v>37161</v>
      </c>
      <c r="B441" s="167">
        <v>0.91810000000000003</v>
      </c>
    </row>
    <row r="442" spans="1:2">
      <c r="A442" s="164">
        <v>37162</v>
      </c>
      <c r="B442" s="167">
        <v>0.90990000000000004</v>
      </c>
    </row>
    <row r="443" spans="1:2">
      <c r="A443" s="164">
        <v>37165</v>
      </c>
      <c r="B443" s="167">
        <v>0.91590000000000005</v>
      </c>
    </row>
    <row r="444" spans="1:2">
      <c r="A444" s="164">
        <v>37166</v>
      </c>
      <c r="B444" s="167">
        <v>0.91490000000000005</v>
      </c>
    </row>
    <row r="445" spans="1:2">
      <c r="A445" s="164">
        <v>37167</v>
      </c>
      <c r="B445" s="167">
        <v>0.91810000000000003</v>
      </c>
    </row>
    <row r="446" spans="1:2">
      <c r="A446" s="164">
        <v>37168</v>
      </c>
      <c r="B446" s="167">
        <v>0.91410000000000002</v>
      </c>
    </row>
    <row r="447" spans="1:2">
      <c r="A447" s="164">
        <v>37169</v>
      </c>
      <c r="B447" s="167">
        <v>0.91679999999999995</v>
      </c>
    </row>
    <row r="448" spans="1:2">
      <c r="A448" s="164">
        <v>37173</v>
      </c>
      <c r="B448" s="167">
        <v>0.91500000000000004</v>
      </c>
    </row>
    <row r="449" spans="1:2">
      <c r="A449" s="164">
        <v>37174</v>
      </c>
      <c r="B449" s="167">
        <v>0.91180000000000005</v>
      </c>
    </row>
    <row r="450" spans="1:2">
      <c r="A450" s="164">
        <v>37175</v>
      </c>
      <c r="B450" s="167">
        <v>0.90080000000000005</v>
      </c>
    </row>
    <row r="451" spans="1:2">
      <c r="A451" s="164">
        <v>37176</v>
      </c>
      <c r="B451" s="167">
        <v>0.90780000000000005</v>
      </c>
    </row>
    <row r="452" spans="1:2">
      <c r="A452" s="164">
        <v>37179</v>
      </c>
      <c r="B452" s="167">
        <v>0.90769999999999995</v>
      </c>
    </row>
    <row r="453" spans="1:2">
      <c r="A453" s="164">
        <v>37180</v>
      </c>
      <c r="B453" s="167">
        <v>0.90939999999999999</v>
      </c>
    </row>
    <row r="454" spans="1:2">
      <c r="A454" s="164">
        <v>37181</v>
      </c>
      <c r="B454" s="167">
        <v>0.90649999999999997</v>
      </c>
    </row>
    <row r="455" spans="1:2">
      <c r="A455" s="164">
        <v>37182</v>
      </c>
      <c r="B455" s="167">
        <v>0.90249999999999997</v>
      </c>
    </row>
    <row r="456" spans="1:2">
      <c r="A456" s="164">
        <v>37183</v>
      </c>
      <c r="B456" s="167">
        <v>0.89870000000000005</v>
      </c>
    </row>
    <row r="457" spans="1:2">
      <c r="A457" s="164">
        <v>37186</v>
      </c>
      <c r="B457" s="167">
        <v>0.89059999999999995</v>
      </c>
    </row>
    <row r="458" spans="1:2">
      <c r="A458" s="164">
        <v>37187</v>
      </c>
      <c r="B458" s="167">
        <v>0.88929999999999998</v>
      </c>
    </row>
    <row r="459" spans="1:2">
      <c r="A459" s="164">
        <v>37188</v>
      </c>
      <c r="B459" s="167">
        <v>0.89249999999999996</v>
      </c>
    </row>
    <row r="460" spans="1:2">
      <c r="A460" s="164">
        <v>37189</v>
      </c>
      <c r="B460" s="167">
        <v>0.89649999999999996</v>
      </c>
    </row>
    <row r="461" spans="1:2">
      <c r="A461" s="164">
        <v>37190</v>
      </c>
      <c r="B461" s="167">
        <v>0.8921</v>
      </c>
    </row>
    <row r="462" spans="1:2">
      <c r="A462" s="164">
        <v>37193</v>
      </c>
      <c r="B462" s="167">
        <v>0.90369999999999995</v>
      </c>
    </row>
    <row r="463" spans="1:2">
      <c r="A463" s="164">
        <v>37194</v>
      </c>
      <c r="B463" s="167">
        <v>0.90600000000000003</v>
      </c>
    </row>
    <row r="464" spans="1:2">
      <c r="A464" s="164">
        <v>37195</v>
      </c>
      <c r="B464" s="167">
        <v>0.89929999999999999</v>
      </c>
    </row>
    <row r="465" spans="1:2">
      <c r="A465" s="164">
        <v>37196</v>
      </c>
      <c r="B465" s="167">
        <v>0.90439999999999998</v>
      </c>
    </row>
    <row r="466" spans="1:2">
      <c r="A466" s="164">
        <v>37197</v>
      </c>
      <c r="B466" s="167">
        <v>0.90369999999999995</v>
      </c>
    </row>
    <row r="467" spans="1:2">
      <c r="A467" s="164">
        <v>37200</v>
      </c>
      <c r="B467" s="167">
        <v>0.89629999999999999</v>
      </c>
    </row>
    <row r="468" spans="1:2">
      <c r="A468" s="164">
        <v>37201</v>
      </c>
      <c r="B468" s="167">
        <v>0.89749999999999996</v>
      </c>
    </row>
    <row r="469" spans="1:2">
      <c r="A469" s="164">
        <v>37202</v>
      </c>
      <c r="B469" s="167">
        <v>0.89990000000000003</v>
      </c>
    </row>
    <row r="470" spans="1:2">
      <c r="A470" s="164">
        <v>37203</v>
      </c>
      <c r="B470" s="167">
        <v>0.89100000000000001</v>
      </c>
    </row>
    <row r="471" spans="1:2">
      <c r="A471" s="164">
        <v>37204</v>
      </c>
      <c r="B471" s="167">
        <v>0.89349999999999996</v>
      </c>
    </row>
    <row r="472" spans="1:2">
      <c r="A472" s="164">
        <v>37208</v>
      </c>
      <c r="B472" s="167">
        <v>0.88109999999999999</v>
      </c>
    </row>
    <row r="473" spans="1:2">
      <c r="A473" s="164">
        <v>37209</v>
      </c>
      <c r="B473" s="167">
        <v>0.88290000000000002</v>
      </c>
    </row>
    <row r="474" spans="1:2">
      <c r="A474" s="164">
        <v>37210</v>
      </c>
      <c r="B474" s="167">
        <v>0.88129999999999997</v>
      </c>
    </row>
    <row r="475" spans="1:2">
      <c r="A475" s="164">
        <v>37211</v>
      </c>
      <c r="B475" s="167">
        <v>0.88490000000000002</v>
      </c>
    </row>
    <row r="476" spans="1:2">
      <c r="A476" s="164">
        <v>37214</v>
      </c>
      <c r="B476" s="167">
        <v>0.87809999999999999</v>
      </c>
    </row>
    <row r="477" spans="1:2">
      <c r="A477" s="164">
        <v>37215</v>
      </c>
      <c r="B477" s="167">
        <v>0.88319999999999999</v>
      </c>
    </row>
    <row r="478" spans="1:2">
      <c r="A478" s="164">
        <v>37216</v>
      </c>
      <c r="B478" s="167">
        <v>0.87809999999999999</v>
      </c>
    </row>
    <row r="479" spans="1:2">
      <c r="A479" s="164">
        <v>37218</v>
      </c>
      <c r="B479" s="167">
        <v>0.877</v>
      </c>
    </row>
    <row r="480" spans="1:2">
      <c r="A480" s="164">
        <v>37221</v>
      </c>
      <c r="B480" s="167">
        <v>0.88109999999999999</v>
      </c>
    </row>
    <row r="481" spans="1:2">
      <c r="A481" s="164">
        <v>37222</v>
      </c>
      <c r="B481" s="167">
        <v>0.88119999999999998</v>
      </c>
    </row>
    <row r="482" spans="1:2">
      <c r="A482" s="164">
        <v>37223</v>
      </c>
      <c r="B482" s="167">
        <v>0.88629999999999998</v>
      </c>
    </row>
    <row r="483" spans="1:2">
      <c r="A483" s="164">
        <v>37224</v>
      </c>
      <c r="B483" s="167">
        <v>0.88790000000000002</v>
      </c>
    </row>
    <row r="484" spans="1:2">
      <c r="A484" s="164">
        <v>37225</v>
      </c>
      <c r="B484" s="167">
        <v>0.89580000000000004</v>
      </c>
    </row>
    <row r="485" spans="1:2">
      <c r="A485" s="164">
        <v>37228</v>
      </c>
      <c r="B485" s="167">
        <v>0.88970000000000005</v>
      </c>
    </row>
    <row r="486" spans="1:2">
      <c r="A486" s="164">
        <v>37229</v>
      </c>
      <c r="B486" s="167">
        <v>0.88980000000000004</v>
      </c>
    </row>
    <row r="487" spans="1:2">
      <c r="A487" s="164">
        <v>37230</v>
      </c>
      <c r="B487" s="167">
        <v>0.88560000000000005</v>
      </c>
    </row>
    <row r="488" spans="1:2">
      <c r="A488" s="164">
        <v>37231</v>
      </c>
      <c r="B488" s="167">
        <v>0.89159999999999995</v>
      </c>
    </row>
    <row r="489" spans="1:2">
      <c r="A489" s="164">
        <v>37232</v>
      </c>
      <c r="B489" s="167">
        <v>0.89049999999999996</v>
      </c>
    </row>
    <row r="490" spans="1:2">
      <c r="A490" s="164">
        <v>37235</v>
      </c>
      <c r="B490" s="167">
        <v>0.88839999999999997</v>
      </c>
    </row>
    <row r="491" spans="1:2">
      <c r="A491" s="164">
        <v>37236</v>
      </c>
      <c r="B491" s="167">
        <v>0.89039999999999997</v>
      </c>
    </row>
    <row r="492" spans="1:2">
      <c r="A492" s="164">
        <v>37237</v>
      </c>
      <c r="B492" s="167">
        <v>0.89449999999999996</v>
      </c>
    </row>
    <row r="493" spans="1:2">
      <c r="A493" s="164">
        <v>37238</v>
      </c>
      <c r="B493" s="167">
        <v>0.89759999999999995</v>
      </c>
    </row>
    <row r="494" spans="1:2">
      <c r="A494" s="164">
        <v>37239</v>
      </c>
      <c r="B494" s="167">
        <v>0.90439999999999998</v>
      </c>
    </row>
    <row r="495" spans="1:2">
      <c r="A495" s="164">
        <v>37242</v>
      </c>
      <c r="B495" s="167">
        <v>0.90400000000000003</v>
      </c>
    </row>
    <row r="496" spans="1:2">
      <c r="A496" s="164">
        <v>37243</v>
      </c>
      <c r="B496" s="167">
        <v>0.90190000000000003</v>
      </c>
    </row>
    <row r="497" spans="1:2">
      <c r="A497" s="164">
        <v>37244</v>
      </c>
      <c r="B497" s="167">
        <v>0.89970000000000006</v>
      </c>
    </row>
    <row r="498" spans="1:2">
      <c r="A498" s="164">
        <v>37245</v>
      </c>
      <c r="B498" s="167">
        <v>0.8972</v>
      </c>
    </row>
    <row r="499" spans="1:2">
      <c r="A499" s="164">
        <v>37246</v>
      </c>
      <c r="B499" s="167">
        <v>0.88639999999999997</v>
      </c>
    </row>
    <row r="500" spans="1:2">
      <c r="A500" s="164">
        <v>37249</v>
      </c>
      <c r="B500" s="167">
        <v>0.87729999999999997</v>
      </c>
    </row>
    <row r="501" spans="1:2">
      <c r="A501" s="164">
        <v>37251</v>
      </c>
      <c r="B501" s="167">
        <v>0.87780000000000002</v>
      </c>
    </row>
    <row r="502" spans="1:2">
      <c r="A502" s="164">
        <v>37252</v>
      </c>
      <c r="B502" s="167">
        <v>0.88429999999999997</v>
      </c>
    </row>
    <row r="503" spans="1:2">
      <c r="A503" s="164">
        <v>37253</v>
      </c>
      <c r="B503" s="167">
        <v>0.88219999999999998</v>
      </c>
    </row>
    <row r="504" spans="1:2">
      <c r="A504" s="164">
        <v>37256</v>
      </c>
      <c r="B504" s="167">
        <v>0.8901</v>
      </c>
    </row>
    <row r="505" spans="1:2">
      <c r="A505" s="164">
        <v>37258</v>
      </c>
      <c r="B505" s="167">
        <v>0.90310000000000001</v>
      </c>
    </row>
    <row r="506" spans="1:2">
      <c r="A506" s="164">
        <v>37259</v>
      </c>
      <c r="B506" s="167">
        <v>0.8992</v>
      </c>
    </row>
    <row r="507" spans="1:2">
      <c r="A507" s="164">
        <v>37260</v>
      </c>
      <c r="B507" s="167">
        <v>0.89459999999999995</v>
      </c>
    </row>
    <row r="508" spans="1:2">
      <c r="A508" s="164">
        <v>37263</v>
      </c>
      <c r="B508" s="167">
        <v>0.8931</v>
      </c>
    </row>
    <row r="509" spans="1:2">
      <c r="A509" s="164">
        <v>37264</v>
      </c>
      <c r="B509" s="167">
        <v>0.89249999999999996</v>
      </c>
    </row>
    <row r="510" spans="1:2">
      <c r="A510" s="164">
        <v>37265</v>
      </c>
      <c r="B510" s="167">
        <v>0.88819999999999999</v>
      </c>
    </row>
    <row r="511" spans="1:2">
      <c r="A511" s="164">
        <v>37266</v>
      </c>
      <c r="B511" s="167">
        <v>0.89249999999999996</v>
      </c>
    </row>
    <row r="512" spans="1:2">
      <c r="A512" s="164">
        <v>37267</v>
      </c>
      <c r="B512" s="167">
        <v>0.89049999999999996</v>
      </c>
    </row>
    <row r="513" spans="1:2">
      <c r="A513" s="164">
        <v>37270</v>
      </c>
      <c r="B513" s="167">
        <v>0.89349999999999996</v>
      </c>
    </row>
    <row r="514" spans="1:2">
      <c r="A514" s="164">
        <v>37271</v>
      </c>
      <c r="B514" s="167">
        <v>0.89129999999999998</v>
      </c>
    </row>
    <row r="515" spans="1:2">
      <c r="A515" s="164">
        <v>37272</v>
      </c>
      <c r="B515" s="167">
        <v>0.88339999999999996</v>
      </c>
    </row>
    <row r="516" spans="1:2">
      <c r="A516" s="164">
        <v>37273</v>
      </c>
      <c r="B516" s="167">
        <v>0.88</v>
      </c>
    </row>
    <row r="517" spans="1:2">
      <c r="A517" s="164">
        <v>37274</v>
      </c>
      <c r="B517" s="167">
        <v>0.88439999999999996</v>
      </c>
    </row>
    <row r="518" spans="1:2">
      <c r="A518" s="164">
        <v>37278</v>
      </c>
      <c r="B518" s="167">
        <v>0.88380000000000003</v>
      </c>
    </row>
    <row r="519" spans="1:2">
      <c r="A519" s="164">
        <v>37279</v>
      </c>
      <c r="B519" s="167">
        <v>0.88360000000000005</v>
      </c>
    </row>
    <row r="520" spans="1:2">
      <c r="A520" s="164">
        <v>37280</v>
      </c>
      <c r="B520" s="167">
        <v>0.87819999999999998</v>
      </c>
    </row>
    <row r="521" spans="1:2">
      <c r="A521" s="164">
        <v>37281</v>
      </c>
      <c r="B521" s="167">
        <v>0.86550000000000005</v>
      </c>
    </row>
    <row r="522" spans="1:2">
      <c r="A522" s="164">
        <v>37284</v>
      </c>
      <c r="B522" s="167">
        <v>0.86050000000000004</v>
      </c>
    </row>
    <row r="523" spans="1:2">
      <c r="A523" s="164">
        <v>37285</v>
      </c>
      <c r="B523" s="167">
        <v>0.86429999999999996</v>
      </c>
    </row>
    <row r="524" spans="1:2">
      <c r="A524" s="164">
        <v>37286</v>
      </c>
      <c r="B524" s="167">
        <v>0.86480000000000001</v>
      </c>
    </row>
    <row r="525" spans="1:2">
      <c r="A525" s="164">
        <v>37287</v>
      </c>
      <c r="B525" s="167">
        <v>0.85940000000000005</v>
      </c>
    </row>
    <row r="526" spans="1:2">
      <c r="A526" s="164">
        <v>37288</v>
      </c>
      <c r="B526" s="167">
        <v>0.86129999999999995</v>
      </c>
    </row>
    <row r="527" spans="1:2">
      <c r="A527" s="164">
        <v>37291</v>
      </c>
      <c r="B527" s="167">
        <v>0.86850000000000005</v>
      </c>
    </row>
    <row r="528" spans="1:2">
      <c r="A528" s="164">
        <v>37292</v>
      </c>
      <c r="B528" s="167">
        <v>0.86719999999999997</v>
      </c>
    </row>
    <row r="529" spans="1:2">
      <c r="A529" s="164">
        <v>37293</v>
      </c>
      <c r="B529" s="167">
        <v>0.86929999999999996</v>
      </c>
    </row>
    <row r="530" spans="1:2">
      <c r="A530" s="164">
        <v>37294</v>
      </c>
      <c r="B530" s="167">
        <v>0.86899999999999999</v>
      </c>
    </row>
    <row r="531" spans="1:2">
      <c r="A531" s="164">
        <v>37295</v>
      </c>
      <c r="B531" s="167">
        <v>0.87270000000000003</v>
      </c>
    </row>
    <row r="532" spans="1:2">
      <c r="A532" s="164">
        <v>37298</v>
      </c>
      <c r="B532" s="167">
        <v>0.87780000000000002</v>
      </c>
    </row>
    <row r="533" spans="1:2">
      <c r="A533" s="164">
        <v>37299</v>
      </c>
      <c r="B533" s="167">
        <v>0.87680000000000002</v>
      </c>
    </row>
    <row r="534" spans="1:2">
      <c r="A534" s="164">
        <v>37300</v>
      </c>
      <c r="B534" s="167">
        <v>0.873</v>
      </c>
    </row>
    <row r="535" spans="1:2">
      <c r="A535" s="164">
        <v>37301</v>
      </c>
      <c r="B535" s="167">
        <v>0.87129999999999996</v>
      </c>
    </row>
    <row r="536" spans="1:2">
      <c r="A536" s="164">
        <v>37302</v>
      </c>
      <c r="B536" s="167">
        <v>0.873</v>
      </c>
    </row>
    <row r="537" spans="1:2">
      <c r="A537" s="164">
        <v>37306</v>
      </c>
      <c r="B537" s="167">
        <v>0.87639999999999996</v>
      </c>
    </row>
    <row r="538" spans="1:2">
      <c r="A538" s="164">
        <v>37307</v>
      </c>
      <c r="B538" s="167">
        <v>0.87050000000000005</v>
      </c>
    </row>
    <row r="539" spans="1:2">
      <c r="A539" s="164">
        <v>37308</v>
      </c>
      <c r="B539" s="167">
        <v>0.87119999999999997</v>
      </c>
    </row>
    <row r="540" spans="1:2">
      <c r="A540" s="164">
        <v>37309</v>
      </c>
      <c r="B540" s="167">
        <v>0.87570000000000003</v>
      </c>
    </row>
    <row r="541" spans="1:2">
      <c r="A541" s="164">
        <v>37312</v>
      </c>
      <c r="B541" s="167">
        <v>0.87129999999999996</v>
      </c>
    </row>
    <row r="542" spans="1:2">
      <c r="A542" s="164">
        <v>37313</v>
      </c>
      <c r="B542" s="167">
        <v>0.86819999999999997</v>
      </c>
    </row>
    <row r="543" spans="1:2">
      <c r="A543" s="164">
        <v>37314</v>
      </c>
      <c r="B543" s="167">
        <v>0.86419999999999997</v>
      </c>
    </row>
    <row r="544" spans="1:2">
      <c r="A544" s="164">
        <v>37315</v>
      </c>
      <c r="B544" s="167">
        <v>0.86580000000000001</v>
      </c>
    </row>
    <row r="545" spans="1:2">
      <c r="A545" s="164">
        <v>37316</v>
      </c>
      <c r="B545" s="167">
        <v>0.86519999999999997</v>
      </c>
    </row>
    <row r="546" spans="1:2">
      <c r="A546" s="164">
        <v>37319</v>
      </c>
      <c r="B546" s="167">
        <v>0.87050000000000005</v>
      </c>
    </row>
    <row r="547" spans="1:2">
      <c r="A547" s="164">
        <v>37320</v>
      </c>
      <c r="B547" s="167">
        <v>0.86990000000000001</v>
      </c>
    </row>
    <row r="548" spans="1:2">
      <c r="A548" s="164">
        <v>37321</v>
      </c>
      <c r="B548" s="167">
        <v>0.87719999999999998</v>
      </c>
    </row>
    <row r="549" spans="1:2">
      <c r="A549" s="164">
        <v>37322</v>
      </c>
      <c r="B549" s="167">
        <v>0.87949999999999995</v>
      </c>
    </row>
    <row r="550" spans="1:2">
      <c r="A550" s="164">
        <v>37323</v>
      </c>
      <c r="B550" s="167">
        <v>0.87519999999999998</v>
      </c>
    </row>
    <row r="551" spans="1:2">
      <c r="A551" s="164">
        <v>37326</v>
      </c>
      <c r="B551" s="167">
        <v>0.87680000000000002</v>
      </c>
    </row>
    <row r="552" spans="1:2">
      <c r="A552" s="164">
        <v>37327</v>
      </c>
      <c r="B552" s="167">
        <v>0.87590000000000001</v>
      </c>
    </row>
    <row r="553" spans="1:2">
      <c r="A553" s="164">
        <v>37328</v>
      </c>
      <c r="B553" s="167">
        <v>0.877</v>
      </c>
    </row>
    <row r="554" spans="1:2">
      <c r="A554" s="164">
        <v>37329</v>
      </c>
      <c r="B554" s="167">
        <v>0.88160000000000005</v>
      </c>
    </row>
    <row r="555" spans="1:2">
      <c r="A555" s="164">
        <v>37330</v>
      </c>
      <c r="B555" s="167">
        <v>0.88229999999999997</v>
      </c>
    </row>
    <row r="556" spans="1:2">
      <c r="A556" s="164">
        <v>37333</v>
      </c>
      <c r="B556" s="167">
        <v>0.88260000000000005</v>
      </c>
    </row>
    <row r="557" spans="1:2">
      <c r="A557" s="164">
        <v>37334</v>
      </c>
      <c r="B557" s="167">
        <v>0.88049999999999995</v>
      </c>
    </row>
    <row r="558" spans="1:2">
      <c r="A558" s="164">
        <v>37335</v>
      </c>
      <c r="B558" s="167">
        <v>0.88360000000000005</v>
      </c>
    </row>
    <row r="559" spans="1:2">
      <c r="A559" s="164">
        <v>37336</v>
      </c>
      <c r="B559" s="167">
        <v>0.88360000000000005</v>
      </c>
    </row>
    <row r="560" spans="1:2">
      <c r="A560" s="164">
        <v>37337</v>
      </c>
      <c r="B560" s="167">
        <v>0.87909999999999999</v>
      </c>
    </row>
    <row r="561" spans="1:2">
      <c r="A561" s="164">
        <v>37340</v>
      </c>
      <c r="B561" s="167">
        <v>0.87680000000000002</v>
      </c>
    </row>
    <row r="562" spans="1:2">
      <c r="A562" s="164">
        <v>37341</v>
      </c>
      <c r="B562" s="167">
        <v>0.87670000000000003</v>
      </c>
    </row>
    <row r="563" spans="1:2">
      <c r="A563" s="164">
        <v>37342</v>
      </c>
      <c r="B563" s="167">
        <v>0.87260000000000004</v>
      </c>
    </row>
    <row r="564" spans="1:2">
      <c r="A564" s="164">
        <v>37343</v>
      </c>
      <c r="B564" s="167">
        <v>0.87109999999999999</v>
      </c>
    </row>
    <row r="565" spans="1:2">
      <c r="A565" s="164">
        <v>37344</v>
      </c>
      <c r="B565" s="167">
        <v>0.87170000000000003</v>
      </c>
    </row>
    <row r="566" spans="1:2">
      <c r="A566" s="164">
        <v>37347</v>
      </c>
      <c r="B566" s="167">
        <v>0.88060000000000005</v>
      </c>
    </row>
    <row r="567" spans="1:2">
      <c r="A567" s="164">
        <v>37348</v>
      </c>
      <c r="B567" s="167">
        <v>0.87819999999999998</v>
      </c>
    </row>
    <row r="568" spans="1:2">
      <c r="A568" s="164">
        <v>37349</v>
      </c>
      <c r="B568" s="167">
        <v>0.88039999999999996</v>
      </c>
    </row>
    <row r="569" spans="1:2">
      <c r="A569" s="164">
        <v>37350</v>
      </c>
      <c r="B569" s="167">
        <v>0.87790000000000001</v>
      </c>
    </row>
    <row r="570" spans="1:2">
      <c r="A570" s="164">
        <v>37351</v>
      </c>
      <c r="B570" s="167">
        <v>0.88049999999999995</v>
      </c>
    </row>
    <row r="571" spans="1:2">
      <c r="A571" s="164">
        <v>37354</v>
      </c>
      <c r="B571" s="167">
        <v>0.875</v>
      </c>
    </row>
    <row r="572" spans="1:2">
      <c r="A572" s="164">
        <v>37355</v>
      </c>
      <c r="B572" s="167">
        <v>0.87929999999999997</v>
      </c>
    </row>
    <row r="573" spans="1:2">
      <c r="A573" s="164">
        <v>37356</v>
      </c>
      <c r="B573" s="167">
        <v>0.87939999999999996</v>
      </c>
    </row>
    <row r="574" spans="1:2">
      <c r="A574" s="164">
        <v>37357</v>
      </c>
      <c r="B574" s="167">
        <v>0.88290000000000002</v>
      </c>
    </row>
    <row r="575" spans="1:2">
      <c r="A575" s="164">
        <v>37358</v>
      </c>
      <c r="B575" s="167">
        <v>0.87919999999999998</v>
      </c>
    </row>
    <row r="576" spans="1:2">
      <c r="A576" s="164">
        <v>37361</v>
      </c>
      <c r="B576" s="167">
        <v>0.88019999999999998</v>
      </c>
    </row>
    <row r="577" spans="1:2">
      <c r="A577" s="164">
        <v>37362</v>
      </c>
      <c r="B577" s="167">
        <v>0.88300000000000001</v>
      </c>
    </row>
    <row r="578" spans="1:2">
      <c r="A578" s="164">
        <v>37363</v>
      </c>
      <c r="B578" s="167">
        <v>0.88849999999999996</v>
      </c>
    </row>
    <row r="579" spans="1:2">
      <c r="A579" s="164">
        <v>37364</v>
      </c>
      <c r="B579" s="167">
        <v>0.88980000000000004</v>
      </c>
    </row>
    <row r="580" spans="1:2">
      <c r="A580" s="164">
        <v>37365</v>
      </c>
      <c r="B580" s="167">
        <v>0.88929999999999998</v>
      </c>
    </row>
    <row r="581" spans="1:2">
      <c r="A581" s="164">
        <v>37368</v>
      </c>
      <c r="B581" s="167">
        <v>0.88770000000000004</v>
      </c>
    </row>
    <row r="582" spans="1:2">
      <c r="A582" s="164">
        <v>37369</v>
      </c>
      <c r="B582" s="167">
        <v>0.88970000000000005</v>
      </c>
    </row>
    <row r="583" spans="1:2">
      <c r="A583" s="164">
        <v>37370</v>
      </c>
      <c r="B583" s="167">
        <v>0.89149999999999996</v>
      </c>
    </row>
    <row r="584" spans="1:2">
      <c r="A584" s="164">
        <v>37371</v>
      </c>
      <c r="B584" s="167">
        <v>0.89780000000000004</v>
      </c>
    </row>
    <row r="585" spans="1:2">
      <c r="A585" s="164">
        <v>37372</v>
      </c>
      <c r="B585" s="167">
        <v>0.89800000000000002</v>
      </c>
    </row>
    <row r="586" spans="1:2">
      <c r="A586" s="164">
        <v>37375</v>
      </c>
      <c r="B586" s="167">
        <v>0.90280000000000005</v>
      </c>
    </row>
    <row r="587" spans="1:2">
      <c r="A587" s="164">
        <v>37376</v>
      </c>
      <c r="B587" s="167">
        <v>0.9002</v>
      </c>
    </row>
    <row r="588" spans="1:2">
      <c r="A588" s="164">
        <v>37377</v>
      </c>
      <c r="B588" s="167">
        <v>0.90620000000000001</v>
      </c>
    </row>
    <row r="589" spans="1:2">
      <c r="A589" s="164">
        <v>37378</v>
      </c>
      <c r="B589" s="167">
        <v>0.9032</v>
      </c>
    </row>
    <row r="590" spans="1:2">
      <c r="A590" s="164">
        <v>37379</v>
      </c>
      <c r="B590" s="167">
        <v>0.9133</v>
      </c>
    </row>
    <row r="591" spans="1:2">
      <c r="A591" s="164">
        <v>37382</v>
      </c>
      <c r="B591" s="167">
        <v>0.91659999999999997</v>
      </c>
    </row>
    <row r="592" spans="1:2">
      <c r="A592" s="164">
        <v>37383</v>
      </c>
      <c r="B592" s="167">
        <v>0.91479999999999995</v>
      </c>
    </row>
    <row r="593" spans="1:2">
      <c r="A593" s="164">
        <v>37384</v>
      </c>
      <c r="B593" s="167">
        <v>0.90400000000000003</v>
      </c>
    </row>
    <row r="594" spans="1:2">
      <c r="A594" s="164">
        <v>37385</v>
      </c>
      <c r="B594" s="167">
        <v>0.90880000000000005</v>
      </c>
    </row>
    <row r="595" spans="1:2">
      <c r="A595" s="164">
        <v>37386</v>
      </c>
      <c r="B595" s="167">
        <v>0.91159999999999997</v>
      </c>
    </row>
    <row r="596" spans="1:2">
      <c r="A596" s="164">
        <v>37389</v>
      </c>
      <c r="B596" s="167">
        <v>0.91069999999999995</v>
      </c>
    </row>
    <row r="597" spans="1:2">
      <c r="A597" s="164">
        <v>37390</v>
      </c>
      <c r="B597" s="167">
        <v>0.9022</v>
      </c>
    </row>
    <row r="598" spans="1:2">
      <c r="A598" s="164">
        <v>37391</v>
      </c>
      <c r="B598" s="167">
        <v>0.90739999999999998</v>
      </c>
    </row>
    <row r="599" spans="1:2">
      <c r="A599" s="164">
        <v>37392</v>
      </c>
      <c r="B599" s="167">
        <v>0.91049999999999998</v>
      </c>
    </row>
    <row r="600" spans="1:2">
      <c r="A600" s="164">
        <v>37393</v>
      </c>
      <c r="B600" s="167">
        <v>0.92059999999999997</v>
      </c>
    </row>
    <row r="601" spans="1:2">
      <c r="A601" s="164">
        <v>37396</v>
      </c>
      <c r="B601" s="167">
        <v>0.92130000000000001</v>
      </c>
    </row>
    <row r="602" spans="1:2">
      <c r="A602" s="164">
        <v>37397</v>
      </c>
      <c r="B602" s="167">
        <v>0.91910000000000003</v>
      </c>
    </row>
    <row r="603" spans="1:2">
      <c r="A603" s="164">
        <v>37398</v>
      </c>
      <c r="B603" s="167">
        <v>0.92649999999999999</v>
      </c>
    </row>
    <row r="604" spans="1:2">
      <c r="A604" s="164">
        <v>37399</v>
      </c>
      <c r="B604" s="167">
        <v>0.92330000000000001</v>
      </c>
    </row>
    <row r="605" spans="1:2">
      <c r="A605" s="164">
        <v>37400</v>
      </c>
      <c r="B605" s="167">
        <v>0.92200000000000004</v>
      </c>
    </row>
    <row r="606" spans="1:2">
      <c r="A606" s="164">
        <v>37404</v>
      </c>
      <c r="B606" s="167">
        <v>0.92849999999999999</v>
      </c>
    </row>
    <row r="607" spans="1:2">
      <c r="A607" s="164">
        <v>37405</v>
      </c>
      <c r="B607" s="167">
        <v>0.93130000000000002</v>
      </c>
    </row>
    <row r="608" spans="1:2">
      <c r="A608" s="164">
        <v>37406</v>
      </c>
      <c r="B608" s="167">
        <v>0.93730000000000002</v>
      </c>
    </row>
    <row r="609" spans="1:2">
      <c r="A609" s="164">
        <v>37407</v>
      </c>
      <c r="B609" s="167">
        <v>0.93389999999999995</v>
      </c>
    </row>
    <row r="610" spans="1:2">
      <c r="A610" s="164">
        <v>37410</v>
      </c>
      <c r="B610" s="167">
        <v>0.93899999999999995</v>
      </c>
    </row>
    <row r="611" spans="1:2">
      <c r="A611" s="164">
        <v>37411</v>
      </c>
      <c r="B611" s="167">
        <v>0.94240000000000002</v>
      </c>
    </row>
    <row r="612" spans="1:2">
      <c r="A612" s="164">
        <v>37412</v>
      </c>
      <c r="B612" s="167">
        <v>0.93910000000000005</v>
      </c>
    </row>
    <row r="613" spans="1:2">
      <c r="A613" s="164">
        <v>37413</v>
      </c>
      <c r="B613" s="167">
        <v>0.94569999999999999</v>
      </c>
    </row>
    <row r="614" spans="1:2">
      <c r="A614" s="164">
        <v>37414</v>
      </c>
      <c r="B614" s="167">
        <v>0.94489999999999996</v>
      </c>
    </row>
    <row r="615" spans="1:2">
      <c r="A615" s="164">
        <v>37417</v>
      </c>
      <c r="B615" s="167">
        <v>0.9446</v>
      </c>
    </row>
    <row r="616" spans="1:2">
      <c r="A616" s="164">
        <v>37418</v>
      </c>
      <c r="B616" s="167">
        <v>0.94450000000000001</v>
      </c>
    </row>
    <row r="617" spans="1:2">
      <c r="A617" s="164">
        <v>37419</v>
      </c>
      <c r="B617" s="167">
        <v>0.94730000000000003</v>
      </c>
    </row>
    <row r="618" spans="1:2">
      <c r="A618" s="164">
        <v>37420</v>
      </c>
      <c r="B618" s="167">
        <v>0.94399999999999995</v>
      </c>
    </row>
    <row r="619" spans="1:2">
      <c r="A619" s="164">
        <v>37421</v>
      </c>
      <c r="B619" s="167">
        <v>0.94479999999999997</v>
      </c>
    </row>
    <row r="620" spans="1:2">
      <c r="A620" s="164">
        <v>37424</v>
      </c>
      <c r="B620" s="167">
        <v>0.94420000000000004</v>
      </c>
    </row>
    <row r="621" spans="1:2">
      <c r="A621" s="164">
        <v>37425</v>
      </c>
      <c r="B621" s="167">
        <v>0.94830000000000003</v>
      </c>
    </row>
    <row r="622" spans="1:2">
      <c r="A622" s="164">
        <v>37426</v>
      </c>
      <c r="B622" s="167">
        <v>0.95440000000000003</v>
      </c>
    </row>
    <row r="623" spans="1:2">
      <c r="A623" s="164">
        <v>37427</v>
      </c>
      <c r="B623" s="167">
        <v>0.96460000000000001</v>
      </c>
    </row>
    <row r="624" spans="1:2">
      <c r="A624" s="164">
        <v>37428</v>
      </c>
      <c r="B624" s="167">
        <v>0.97050000000000003</v>
      </c>
    </row>
    <row r="625" spans="1:2">
      <c r="A625" s="164">
        <v>37431</v>
      </c>
      <c r="B625" s="167">
        <v>0.97860000000000003</v>
      </c>
    </row>
    <row r="626" spans="1:2">
      <c r="A626" s="164">
        <v>37432</v>
      </c>
      <c r="B626" s="167">
        <v>0.96919999999999995</v>
      </c>
    </row>
    <row r="627" spans="1:2">
      <c r="A627" s="164">
        <v>37433</v>
      </c>
      <c r="B627" s="167">
        <v>0.98250000000000004</v>
      </c>
    </row>
    <row r="628" spans="1:2">
      <c r="A628" s="164">
        <v>37434</v>
      </c>
      <c r="B628" s="167">
        <v>0.98850000000000005</v>
      </c>
    </row>
    <row r="629" spans="1:2">
      <c r="A629" s="164">
        <v>37435</v>
      </c>
      <c r="B629" s="167">
        <v>0.98560000000000003</v>
      </c>
    </row>
    <row r="630" spans="1:2">
      <c r="A630" s="164">
        <v>37438</v>
      </c>
      <c r="B630" s="167">
        <v>0.98929999999999996</v>
      </c>
    </row>
    <row r="631" spans="1:2">
      <c r="A631" s="164">
        <v>37439</v>
      </c>
      <c r="B631" s="167">
        <v>0.98399999999999999</v>
      </c>
    </row>
    <row r="632" spans="1:2">
      <c r="A632" s="164">
        <v>37440</v>
      </c>
      <c r="B632" s="167">
        <v>0.98160000000000003</v>
      </c>
    </row>
    <row r="633" spans="1:2">
      <c r="A633" s="164">
        <v>37442</v>
      </c>
      <c r="B633" s="167">
        <v>0.97299999999999998</v>
      </c>
    </row>
    <row r="634" spans="1:2">
      <c r="A634" s="164">
        <v>37445</v>
      </c>
      <c r="B634" s="167">
        <v>0.9869</v>
      </c>
    </row>
    <row r="635" spans="1:2">
      <c r="A635" s="164">
        <v>37446</v>
      </c>
      <c r="B635" s="167">
        <v>0.99380000000000002</v>
      </c>
    </row>
    <row r="636" spans="1:2">
      <c r="A636" s="164">
        <v>37447</v>
      </c>
      <c r="B636" s="167">
        <v>0.98899999999999999</v>
      </c>
    </row>
    <row r="637" spans="1:2">
      <c r="A637" s="164">
        <v>37448</v>
      </c>
      <c r="B637" s="167">
        <v>0.99270000000000003</v>
      </c>
    </row>
    <row r="638" spans="1:2">
      <c r="A638" s="164">
        <v>37449</v>
      </c>
      <c r="B638" s="167">
        <v>0.99039999999999995</v>
      </c>
    </row>
    <row r="639" spans="1:2">
      <c r="A639" s="164">
        <v>37452</v>
      </c>
      <c r="B639" s="167">
        <v>1.0072000000000001</v>
      </c>
    </row>
    <row r="640" spans="1:2">
      <c r="A640" s="164">
        <v>37453</v>
      </c>
      <c r="B640" s="167">
        <v>1.0086999999999999</v>
      </c>
    </row>
    <row r="641" spans="1:2">
      <c r="A641" s="164">
        <v>37454</v>
      </c>
      <c r="B641" s="167">
        <v>1.0078</v>
      </c>
    </row>
    <row r="642" spans="1:2">
      <c r="A642" s="164">
        <v>37455</v>
      </c>
      <c r="B642" s="167">
        <v>1.0066999999999999</v>
      </c>
    </row>
    <row r="643" spans="1:2">
      <c r="A643" s="164">
        <v>37456</v>
      </c>
      <c r="B643" s="167">
        <v>1.0156000000000001</v>
      </c>
    </row>
    <row r="644" spans="1:2">
      <c r="A644" s="164">
        <v>37459</v>
      </c>
      <c r="B644" s="167">
        <v>1.0098</v>
      </c>
    </row>
    <row r="645" spans="1:2">
      <c r="A645" s="164">
        <v>37460</v>
      </c>
      <c r="B645" s="167">
        <v>0.99329999999999996</v>
      </c>
    </row>
    <row r="646" spans="1:2">
      <c r="A646" s="164">
        <v>37461</v>
      </c>
      <c r="B646" s="167">
        <v>0.99450000000000005</v>
      </c>
    </row>
    <row r="647" spans="1:2">
      <c r="A647" s="164">
        <v>37462</v>
      </c>
      <c r="B647" s="167">
        <v>0.99970000000000003</v>
      </c>
    </row>
    <row r="648" spans="1:2">
      <c r="A648" s="164">
        <v>37463</v>
      </c>
      <c r="B648" s="167">
        <v>0.98819999999999997</v>
      </c>
    </row>
    <row r="649" spans="1:2">
      <c r="A649" s="164">
        <v>37466</v>
      </c>
      <c r="B649" s="167">
        <v>0.97789999999999999</v>
      </c>
    </row>
    <row r="650" spans="1:2">
      <c r="A650" s="164">
        <v>37467</v>
      </c>
      <c r="B650" s="167">
        <v>0.9879</v>
      </c>
    </row>
    <row r="651" spans="1:2">
      <c r="A651" s="164">
        <v>37468</v>
      </c>
      <c r="B651" s="167">
        <v>0.97960000000000003</v>
      </c>
    </row>
    <row r="652" spans="1:2">
      <c r="A652" s="164">
        <v>37469</v>
      </c>
      <c r="B652" s="167">
        <v>0.98429999999999995</v>
      </c>
    </row>
    <row r="653" spans="1:2">
      <c r="A653" s="164">
        <v>37470</v>
      </c>
      <c r="B653" s="167">
        <v>0.98819999999999997</v>
      </c>
    </row>
    <row r="654" spans="1:2">
      <c r="A654" s="164">
        <v>37473</v>
      </c>
      <c r="B654" s="167">
        <v>0.98460000000000003</v>
      </c>
    </row>
    <row r="655" spans="1:2">
      <c r="A655" s="164">
        <v>37474</v>
      </c>
      <c r="B655" s="167">
        <v>0.96399999999999997</v>
      </c>
    </row>
    <row r="656" spans="1:2">
      <c r="A656" s="164">
        <v>37475</v>
      </c>
      <c r="B656" s="167">
        <v>0.9738</v>
      </c>
    </row>
    <row r="657" spans="1:2">
      <c r="A657" s="164">
        <v>37476</v>
      </c>
      <c r="B657" s="167">
        <v>0.96530000000000005</v>
      </c>
    </row>
    <row r="658" spans="1:2">
      <c r="A658" s="164">
        <v>37477</v>
      </c>
      <c r="B658" s="167">
        <v>0.97140000000000004</v>
      </c>
    </row>
    <row r="659" spans="1:2">
      <c r="A659" s="164">
        <v>37480</v>
      </c>
      <c r="B659" s="167">
        <v>0.9778</v>
      </c>
    </row>
    <row r="660" spans="1:2">
      <c r="A660" s="164">
        <v>37481</v>
      </c>
      <c r="B660" s="167">
        <v>0.97870000000000001</v>
      </c>
    </row>
    <row r="661" spans="1:2">
      <c r="A661" s="164">
        <v>37482</v>
      </c>
      <c r="B661" s="167">
        <v>0.98670000000000002</v>
      </c>
    </row>
    <row r="662" spans="1:2">
      <c r="A662" s="164">
        <v>37483</v>
      </c>
      <c r="B662" s="167">
        <v>0.98160000000000003</v>
      </c>
    </row>
    <row r="663" spans="1:2">
      <c r="A663" s="164">
        <v>37484</v>
      </c>
      <c r="B663" s="167">
        <v>0.98360000000000003</v>
      </c>
    </row>
    <row r="664" spans="1:2">
      <c r="A664" s="164">
        <v>37487</v>
      </c>
      <c r="B664" s="167">
        <v>0.97750000000000004</v>
      </c>
    </row>
    <row r="665" spans="1:2">
      <c r="A665" s="164">
        <v>37488</v>
      </c>
      <c r="B665" s="167">
        <v>0.97789999999999999</v>
      </c>
    </row>
    <row r="666" spans="1:2">
      <c r="A666" s="164">
        <v>37489</v>
      </c>
      <c r="B666" s="167">
        <v>0.97960000000000003</v>
      </c>
    </row>
    <row r="667" spans="1:2">
      <c r="A667" s="164">
        <v>37490</v>
      </c>
      <c r="B667" s="167">
        <v>0.96970000000000001</v>
      </c>
    </row>
    <row r="668" spans="1:2">
      <c r="A668" s="164">
        <v>37491</v>
      </c>
      <c r="B668" s="167">
        <v>0.97260000000000002</v>
      </c>
    </row>
    <row r="669" spans="1:2">
      <c r="A669" s="164">
        <v>37494</v>
      </c>
      <c r="B669" s="167">
        <v>0.97309999999999997</v>
      </c>
    </row>
    <row r="670" spans="1:2">
      <c r="A670" s="164">
        <v>37495</v>
      </c>
      <c r="B670" s="167">
        <v>0.98140000000000005</v>
      </c>
    </row>
    <row r="671" spans="1:2">
      <c r="A671" s="164">
        <v>37496</v>
      </c>
      <c r="B671" s="167">
        <v>0.98199999999999998</v>
      </c>
    </row>
    <row r="672" spans="1:2">
      <c r="A672" s="164">
        <v>37497</v>
      </c>
      <c r="B672" s="167">
        <v>0.9829</v>
      </c>
    </row>
    <row r="673" spans="1:2">
      <c r="A673" s="164">
        <v>37498</v>
      </c>
      <c r="B673" s="167">
        <v>0.98060000000000003</v>
      </c>
    </row>
    <row r="674" spans="1:2">
      <c r="A674" s="164">
        <v>37502</v>
      </c>
      <c r="B674" s="167">
        <v>0.99590000000000001</v>
      </c>
    </row>
    <row r="675" spans="1:2">
      <c r="A675" s="164">
        <v>37503</v>
      </c>
      <c r="B675" s="167">
        <v>0.99229999999999996</v>
      </c>
    </row>
    <row r="676" spans="1:2">
      <c r="A676" s="164">
        <v>37504</v>
      </c>
      <c r="B676" s="167">
        <v>0.99109999999999998</v>
      </c>
    </row>
    <row r="677" spans="1:2">
      <c r="A677" s="164">
        <v>37505</v>
      </c>
      <c r="B677" s="167">
        <v>0.98429999999999995</v>
      </c>
    </row>
    <row r="678" spans="1:2">
      <c r="A678" s="164">
        <v>37508</v>
      </c>
      <c r="B678" s="167">
        <v>0.98170000000000002</v>
      </c>
    </row>
    <row r="679" spans="1:2">
      <c r="A679" s="164">
        <v>37509</v>
      </c>
      <c r="B679" s="167">
        <v>0.97519999999999996</v>
      </c>
    </row>
    <row r="680" spans="1:2">
      <c r="A680" s="164">
        <v>37510</v>
      </c>
      <c r="B680" s="167">
        <v>0.97240000000000004</v>
      </c>
    </row>
    <row r="681" spans="1:2">
      <c r="A681" s="164">
        <v>37511</v>
      </c>
      <c r="B681" s="167">
        <v>0.97609999999999997</v>
      </c>
    </row>
    <row r="682" spans="1:2">
      <c r="A682" s="164">
        <v>37512</v>
      </c>
      <c r="B682" s="167">
        <v>0.97430000000000005</v>
      </c>
    </row>
    <row r="683" spans="1:2">
      <c r="A683" s="164">
        <v>37515</v>
      </c>
      <c r="B683" s="167">
        <v>0.97230000000000005</v>
      </c>
    </row>
    <row r="684" spans="1:2">
      <c r="A684" s="164">
        <v>37516</v>
      </c>
      <c r="B684" s="167">
        <v>0.96850000000000003</v>
      </c>
    </row>
    <row r="685" spans="1:2">
      <c r="A685" s="164">
        <v>37517</v>
      </c>
      <c r="B685" s="167">
        <v>0.97889999999999999</v>
      </c>
    </row>
    <row r="686" spans="1:2">
      <c r="A686" s="164">
        <v>37518</v>
      </c>
      <c r="B686" s="167">
        <v>0.98170000000000002</v>
      </c>
    </row>
    <row r="687" spans="1:2">
      <c r="A687" s="164">
        <v>37519</v>
      </c>
      <c r="B687" s="167">
        <v>0.9839</v>
      </c>
    </row>
    <row r="688" spans="1:2">
      <c r="A688" s="164">
        <v>37522</v>
      </c>
      <c r="B688" s="167">
        <v>0.98219999999999996</v>
      </c>
    </row>
    <row r="689" spans="1:2">
      <c r="A689" s="164">
        <v>37523</v>
      </c>
      <c r="B689" s="167">
        <v>0.98150000000000004</v>
      </c>
    </row>
    <row r="690" spans="1:2">
      <c r="A690" s="164">
        <v>37524</v>
      </c>
      <c r="B690" s="167">
        <v>0.97970000000000002</v>
      </c>
    </row>
    <row r="691" spans="1:2">
      <c r="A691" s="164">
        <v>37525</v>
      </c>
      <c r="B691" s="167">
        <v>0.97550000000000003</v>
      </c>
    </row>
    <row r="692" spans="1:2">
      <c r="A692" s="164">
        <v>37526</v>
      </c>
      <c r="B692" s="167">
        <v>0.97719999999999996</v>
      </c>
    </row>
    <row r="693" spans="1:2">
      <c r="A693" s="164">
        <v>37529</v>
      </c>
      <c r="B693" s="167">
        <v>0.9879</v>
      </c>
    </row>
    <row r="694" spans="1:2">
      <c r="A694" s="164">
        <v>37530</v>
      </c>
      <c r="B694" s="167">
        <v>0.9859</v>
      </c>
    </row>
    <row r="695" spans="1:2">
      <c r="A695" s="164">
        <v>37531</v>
      </c>
      <c r="B695" s="167">
        <v>0.98419999999999996</v>
      </c>
    </row>
    <row r="696" spans="1:2">
      <c r="A696" s="164">
        <v>37532</v>
      </c>
      <c r="B696" s="167">
        <v>0.98709999999999998</v>
      </c>
    </row>
    <row r="697" spans="1:2">
      <c r="A697" s="164">
        <v>37533</v>
      </c>
      <c r="B697" s="167">
        <v>0.98209999999999997</v>
      </c>
    </row>
    <row r="698" spans="1:2">
      <c r="A698" s="164">
        <v>37536</v>
      </c>
      <c r="B698" s="167">
        <v>0.98160000000000003</v>
      </c>
    </row>
    <row r="699" spans="1:2">
      <c r="A699" s="164">
        <v>37537</v>
      </c>
      <c r="B699" s="167">
        <v>0.97960000000000003</v>
      </c>
    </row>
    <row r="700" spans="1:2">
      <c r="A700" s="164">
        <v>37538</v>
      </c>
      <c r="B700" s="167">
        <v>0.98680000000000001</v>
      </c>
    </row>
    <row r="701" spans="1:2">
      <c r="A701" s="164">
        <v>37539</v>
      </c>
      <c r="B701" s="167">
        <v>0.98609999999999998</v>
      </c>
    </row>
    <row r="702" spans="1:2">
      <c r="A702" s="164">
        <v>37540</v>
      </c>
      <c r="B702" s="167">
        <v>0.98540000000000005</v>
      </c>
    </row>
    <row r="703" spans="1:2">
      <c r="A703" s="164">
        <v>37544</v>
      </c>
      <c r="B703" s="167">
        <v>0.98099999999999998</v>
      </c>
    </row>
    <row r="704" spans="1:2">
      <c r="A704" s="164">
        <v>37545</v>
      </c>
      <c r="B704" s="167">
        <v>0.98240000000000005</v>
      </c>
    </row>
    <row r="705" spans="1:2">
      <c r="A705" s="164">
        <v>37546</v>
      </c>
      <c r="B705" s="167">
        <v>0.9718</v>
      </c>
    </row>
    <row r="706" spans="1:2">
      <c r="A706" s="164">
        <v>37547</v>
      </c>
      <c r="B706" s="167">
        <v>0.9708</v>
      </c>
    </row>
    <row r="707" spans="1:2">
      <c r="A707" s="164">
        <v>37550</v>
      </c>
      <c r="B707" s="167">
        <v>0.97319999999999995</v>
      </c>
    </row>
    <row r="708" spans="1:2">
      <c r="A708" s="164">
        <v>37551</v>
      </c>
      <c r="B708" s="167">
        <v>0.97819999999999996</v>
      </c>
    </row>
    <row r="709" spans="1:2">
      <c r="A709" s="164">
        <v>37552</v>
      </c>
      <c r="B709" s="167">
        <v>0.97719999999999996</v>
      </c>
    </row>
    <row r="710" spans="1:2">
      <c r="A710" s="164">
        <v>37553</v>
      </c>
      <c r="B710" s="167">
        <v>0.97419999999999995</v>
      </c>
    </row>
    <row r="711" spans="1:2">
      <c r="A711" s="164">
        <v>37554</v>
      </c>
      <c r="B711" s="167">
        <v>0.97670000000000001</v>
      </c>
    </row>
    <row r="712" spans="1:2">
      <c r="A712" s="164">
        <v>37557</v>
      </c>
      <c r="B712" s="167">
        <v>0.98429999999999995</v>
      </c>
    </row>
    <row r="713" spans="1:2">
      <c r="A713" s="164">
        <v>37558</v>
      </c>
      <c r="B713" s="167">
        <v>0.98509999999999998</v>
      </c>
    </row>
    <row r="714" spans="1:2">
      <c r="A714" s="164">
        <v>37559</v>
      </c>
      <c r="B714" s="167">
        <v>0.98350000000000004</v>
      </c>
    </row>
    <row r="715" spans="1:2">
      <c r="A715" s="164">
        <v>37560</v>
      </c>
      <c r="B715" s="167">
        <v>0.98809999999999998</v>
      </c>
    </row>
    <row r="716" spans="1:2">
      <c r="A716" s="164">
        <v>37561</v>
      </c>
      <c r="B716" s="167">
        <v>0.99709999999999999</v>
      </c>
    </row>
    <row r="717" spans="1:2">
      <c r="A717" s="164">
        <v>37564</v>
      </c>
      <c r="B717" s="167">
        <v>0.99529999999999996</v>
      </c>
    </row>
    <row r="718" spans="1:2">
      <c r="A718" s="164">
        <v>37565</v>
      </c>
      <c r="B718" s="167">
        <v>0.99939999999999996</v>
      </c>
    </row>
    <row r="719" spans="1:2">
      <c r="A719" s="164">
        <v>37566</v>
      </c>
      <c r="B719" s="167">
        <v>0.99739999999999995</v>
      </c>
    </row>
    <row r="720" spans="1:2">
      <c r="A720" s="164">
        <v>37567</v>
      </c>
      <c r="B720" s="167">
        <v>1.0092000000000001</v>
      </c>
    </row>
    <row r="721" spans="1:2">
      <c r="A721" s="164">
        <v>37568</v>
      </c>
      <c r="B721" s="167">
        <v>1.0139</v>
      </c>
    </row>
    <row r="722" spans="1:2">
      <c r="A722" s="164">
        <v>37572</v>
      </c>
      <c r="B722" s="167">
        <v>1.0105</v>
      </c>
    </row>
    <row r="723" spans="1:2">
      <c r="A723" s="164">
        <v>37573</v>
      </c>
      <c r="B723" s="167">
        <v>1.006</v>
      </c>
    </row>
    <row r="724" spans="1:2">
      <c r="A724" s="164">
        <v>37574</v>
      </c>
      <c r="B724" s="167">
        <v>1.0034000000000001</v>
      </c>
    </row>
    <row r="725" spans="1:2">
      <c r="A725" s="164">
        <v>37575</v>
      </c>
      <c r="B725" s="167">
        <v>1.0082</v>
      </c>
    </row>
    <row r="726" spans="1:2">
      <c r="A726" s="164">
        <v>37578</v>
      </c>
      <c r="B726" s="167">
        <v>1.0083</v>
      </c>
    </row>
    <row r="727" spans="1:2">
      <c r="A727" s="164">
        <v>37579</v>
      </c>
      <c r="B727" s="167">
        <v>1.0106999999999999</v>
      </c>
    </row>
    <row r="728" spans="1:2">
      <c r="A728" s="164">
        <v>37580</v>
      </c>
      <c r="B728" s="167">
        <v>1.0024</v>
      </c>
    </row>
    <row r="729" spans="1:2">
      <c r="A729" s="164">
        <v>37581</v>
      </c>
      <c r="B729" s="167">
        <v>0.99839999999999995</v>
      </c>
    </row>
    <row r="730" spans="1:2">
      <c r="A730" s="164">
        <v>37582</v>
      </c>
      <c r="B730" s="167">
        <v>0.99660000000000004</v>
      </c>
    </row>
    <row r="731" spans="1:2">
      <c r="A731" s="164">
        <v>37585</v>
      </c>
      <c r="B731" s="167">
        <v>0.99370000000000003</v>
      </c>
    </row>
    <row r="732" spans="1:2">
      <c r="A732" s="164">
        <v>37586</v>
      </c>
      <c r="B732" s="167">
        <v>0.99129999999999996</v>
      </c>
    </row>
    <row r="733" spans="1:2">
      <c r="A733" s="164">
        <v>37587</v>
      </c>
      <c r="B733" s="167">
        <v>0.98950000000000005</v>
      </c>
    </row>
    <row r="734" spans="1:2">
      <c r="A734" s="164">
        <v>37589</v>
      </c>
      <c r="B734" s="167">
        <v>0.99319999999999997</v>
      </c>
    </row>
    <row r="735" spans="1:2">
      <c r="A735" s="164">
        <v>37592</v>
      </c>
      <c r="B735" s="167">
        <v>0.99270000000000003</v>
      </c>
    </row>
    <row r="736" spans="1:2">
      <c r="A736" s="164">
        <v>37593</v>
      </c>
      <c r="B736" s="167">
        <v>0.99680000000000002</v>
      </c>
    </row>
    <row r="737" spans="1:2">
      <c r="A737" s="164">
        <v>37594</v>
      </c>
      <c r="B737" s="167">
        <v>0.99990000000000001</v>
      </c>
    </row>
    <row r="738" spans="1:2">
      <c r="A738" s="164">
        <v>37595</v>
      </c>
      <c r="B738" s="167">
        <v>0.99890000000000001</v>
      </c>
    </row>
    <row r="739" spans="1:2">
      <c r="A739" s="164">
        <v>37596</v>
      </c>
      <c r="B739" s="167">
        <v>1.0081</v>
      </c>
    </row>
    <row r="740" spans="1:2">
      <c r="A740" s="164">
        <v>37599</v>
      </c>
      <c r="B740" s="167">
        <v>1.0087999999999999</v>
      </c>
    </row>
    <row r="741" spans="1:2">
      <c r="A741" s="164">
        <v>37600</v>
      </c>
      <c r="B741" s="167">
        <v>1.0073000000000001</v>
      </c>
    </row>
    <row r="742" spans="1:2">
      <c r="A742" s="164">
        <v>37601</v>
      </c>
      <c r="B742" s="167">
        <v>1.0083</v>
      </c>
    </row>
    <row r="743" spans="1:2">
      <c r="A743" s="164">
        <v>37602</v>
      </c>
      <c r="B743" s="167">
        <v>1.0188999999999999</v>
      </c>
    </row>
    <row r="744" spans="1:2">
      <c r="A744" s="164">
        <v>37603</v>
      </c>
      <c r="B744" s="167">
        <v>1.0226</v>
      </c>
    </row>
    <row r="745" spans="1:2">
      <c r="A745" s="164">
        <v>37606</v>
      </c>
      <c r="B745" s="167">
        <v>1.0209999999999999</v>
      </c>
    </row>
    <row r="746" spans="1:2">
      <c r="A746" s="164">
        <v>37607</v>
      </c>
      <c r="B746" s="167">
        <v>1.0266999999999999</v>
      </c>
    </row>
    <row r="747" spans="1:2">
      <c r="A747" s="164">
        <v>37608</v>
      </c>
      <c r="B747" s="167">
        <v>1.0254000000000001</v>
      </c>
    </row>
    <row r="748" spans="1:2">
      <c r="A748" s="164">
        <v>37609</v>
      </c>
      <c r="B748" s="167">
        <v>1.0217000000000001</v>
      </c>
    </row>
    <row r="749" spans="1:2">
      <c r="A749" s="164">
        <v>37610</v>
      </c>
      <c r="B749" s="167">
        <v>1.0267999999999999</v>
      </c>
    </row>
    <row r="750" spans="1:2">
      <c r="A750" s="164">
        <v>37613</v>
      </c>
      <c r="B750" s="167">
        <v>1.0217000000000001</v>
      </c>
    </row>
    <row r="751" spans="1:2">
      <c r="A751" s="164">
        <v>37614</v>
      </c>
      <c r="B751" s="167">
        <v>1.0305</v>
      </c>
    </row>
    <row r="752" spans="1:2">
      <c r="A752" s="164">
        <v>37616</v>
      </c>
      <c r="B752" s="167">
        <v>1.0358000000000001</v>
      </c>
    </row>
    <row r="753" spans="1:2">
      <c r="A753" s="164">
        <v>37617</v>
      </c>
      <c r="B753" s="167">
        <v>1.0410999999999999</v>
      </c>
    </row>
    <row r="754" spans="1:2">
      <c r="A754" s="164">
        <v>37620</v>
      </c>
      <c r="B754" s="167">
        <v>1.046</v>
      </c>
    </row>
    <row r="755" spans="1:2">
      <c r="A755" s="164">
        <v>37621</v>
      </c>
      <c r="B755" s="167">
        <v>1.0485</v>
      </c>
    </row>
    <row r="756" spans="1:2">
      <c r="A756" s="164">
        <v>37623</v>
      </c>
      <c r="B756" s="167">
        <v>1.0361</v>
      </c>
    </row>
    <row r="757" spans="1:2">
      <c r="A757" s="164">
        <v>37624</v>
      </c>
      <c r="B757" s="167">
        <v>1.0418000000000001</v>
      </c>
    </row>
    <row r="758" spans="1:2">
      <c r="A758" s="164">
        <v>37627</v>
      </c>
      <c r="B758" s="167">
        <v>1.0468999999999999</v>
      </c>
    </row>
    <row r="759" spans="1:2">
      <c r="A759" s="164">
        <v>37628</v>
      </c>
      <c r="B759" s="167">
        <v>1.0419</v>
      </c>
    </row>
    <row r="760" spans="1:2">
      <c r="A760" s="164">
        <v>37629</v>
      </c>
      <c r="B760" s="167">
        <v>1.0447</v>
      </c>
    </row>
    <row r="761" spans="1:2">
      <c r="A761" s="164">
        <v>37630</v>
      </c>
      <c r="B761" s="167">
        <v>1.0467</v>
      </c>
    </row>
    <row r="762" spans="1:2">
      <c r="A762" s="164">
        <v>37631</v>
      </c>
      <c r="B762" s="167">
        <v>1.0535000000000001</v>
      </c>
    </row>
    <row r="763" spans="1:2">
      <c r="A763" s="164">
        <v>37634</v>
      </c>
      <c r="B763" s="167">
        <v>1.0535000000000001</v>
      </c>
    </row>
    <row r="764" spans="1:2">
      <c r="A764" s="164">
        <v>37635</v>
      </c>
      <c r="B764" s="167">
        <v>1.0570999999999999</v>
      </c>
    </row>
    <row r="765" spans="1:2">
      <c r="A765" s="164">
        <v>37636</v>
      </c>
      <c r="B765" s="167">
        <v>1.0576000000000001</v>
      </c>
    </row>
    <row r="766" spans="1:2">
      <c r="A766" s="164">
        <v>37637</v>
      </c>
      <c r="B766" s="167">
        <v>1.0569</v>
      </c>
    </row>
    <row r="767" spans="1:2">
      <c r="A767" s="164">
        <v>37638</v>
      </c>
      <c r="B767" s="167">
        <v>1.0660000000000001</v>
      </c>
    </row>
    <row r="768" spans="1:2">
      <c r="A768" s="164">
        <v>37642</v>
      </c>
      <c r="B768" s="167">
        <v>1.0677000000000001</v>
      </c>
    </row>
    <row r="769" spans="1:2">
      <c r="A769" s="164">
        <v>37643</v>
      </c>
      <c r="B769" s="167">
        <v>1.0729</v>
      </c>
    </row>
    <row r="770" spans="1:2">
      <c r="A770" s="164">
        <v>37644</v>
      </c>
      <c r="B770" s="167">
        <v>1.0767</v>
      </c>
    </row>
    <row r="771" spans="1:2">
      <c r="A771" s="164">
        <v>37645</v>
      </c>
      <c r="B771" s="167">
        <v>1.0825</v>
      </c>
    </row>
    <row r="772" spans="1:2">
      <c r="A772" s="164">
        <v>37648</v>
      </c>
      <c r="B772" s="167">
        <v>1.0838000000000001</v>
      </c>
    </row>
    <row r="773" spans="1:2">
      <c r="A773" s="164">
        <v>37649</v>
      </c>
      <c r="B773" s="167">
        <v>1.0832999999999999</v>
      </c>
    </row>
    <row r="774" spans="1:2">
      <c r="A774" s="164">
        <v>37650</v>
      </c>
      <c r="B774" s="167">
        <v>1.0861000000000001</v>
      </c>
    </row>
    <row r="775" spans="1:2">
      <c r="A775" s="164">
        <v>37651</v>
      </c>
      <c r="B775" s="167">
        <v>1.0775999999999999</v>
      </c>
    </row>
    <row r="776" spans="1:2">
      <c r="A776" s="164">
        <v>37652</v>
      </c>
      <c r="B776" s="167">
        <v>1.0739000000000001</v>
      </c>
    </row>
    <row r="777" spans="1:2">
      <c r="A777" s="164">
        <v>37655</v>
      </c>
      <c r="B777" s="167">
        <v>1.0761000000000001</v>
      </c>
    </row>
    <row r="778" spans="1:2">
      <c r="A778" s="164">
        <v>37656</v>
      </c>
      <c r="B778" s="167">
        <v>1.0874999999999999</v>
      </c>
    </row>
    <row r="779" spans="1:2">
      <c r="A779" s="164">
        <v>37657</v>
      </c>
      <c r="B779" s="167">
        <v>1.0842000000000001</v>
      </c>
    </row>
    <row r="780" spans="1:2">
      <c r="A780" s="164">
        <v>37658</v>
      </c>
      <c r="B780" s="167">
        <v>1.0828</v>
      </c>
    </row>
    <row r="781" spans="1:2">
      <c r="A781" s="164">
        <v>37659</v>
      </c>
      <c r="B781" s="167">
        <v>1.0801000000000001</v>
      </c>
    </row>
    <row r="782" spans="1:2">
      <c r="A782" s="164">
        <v>37662</v>
      </c>
      <c r="B782" s="167">
        <v>1.0740000000000001</v>
      </c>
    </row>
    <row r="783" spans="1:2">
      <c r="A783" s="164">
        <v>37663</v>
      </c>
      <c r="B783" s="167">
        <v>1.0747</v>
      </c>
    </row>
    <row r="784" spans="1:2">
      <c r="A784" s="164">
        <v>37664</v>
      </c>
      <c r="B784" s="167">
        <v>1.0716000000000001</v>
      </c>
    </row>
    <row r="785" spans="1:2">
      <c r="A785" s="164">
        <v>37665</v>
      </c>
      <c r="B785" s="167">
        <v>1.0833999999999999</v>
      </c>
    </row>
    <row r="786" spans="1:2">
      <c r="A786" s="164">
        <v>37666</v>
      </c>
      <c r="B786" s="167">
        <v>1.0799000000000001</v>
      </c>
    </row>
    <row r="787" spans="1:2">
      <c r="A787" s="164">
        <v>37670</v>
      </c>
      <c r="B787" s="167">
        <v>1.0708</v>
      </c>
    </row>
    <row r="788" spans="1:2">
      <c r="A788" s="164">
        <v>37671</v>
      </c>
      <c r="B788" s="167">
        <v>1.0744</v>
      </c>
    </row>
    <row r="789" spans="1:2">
      <c r="A789" s="164">
        <v>37672</v>
      </c>
      <c r="B789" s="167">
        <v>1.0821000000000001</v>
      </c>
    </row>
    <row r="790" spans="1:2">
      <c r="A790" s="164">
        <v>37673</v>
      </c>
      <c r="B790" s="167">
        <v>1.0787</v>
      </c>
    </row>
    <row r="791" spans="1:2">
      <c r="A791" s="164">
        <v>37676</v>
      </c>
      <c r="B791" s="167">
        <v>1.0783</v>
      </c>
    </row>
    <row r="792" spans="1:2">
      <c r="A792" s="164">
        <v>37677</v>
      </c>
      <c r="B792" s="167">
        <v>1.0782</v>
      </c>
    </row>
    <row r="793" spans="1:2">
      <c r="A793" s="164">
        <v>37678</v>
      </c>
      <c r="B793" s="167">
        <v>1.0797000000000001</v>
      </c>
    </row>
    <row r="794" spans="1:2">
      <c r="A794" s="164">
        <v>37679</v>
      </c>
      <c r="B794" s="167">
        <v>1.0763</v>
      </c>
    </row>
    <row r="795" spans="1:2">
      <c r="A795" s="164">
        <v>37680</v>
      </c>
      <c r="B795" s="167">
        <v>1.0779000000000001</v>
      </c>
    </row>
    <row r="796" spans="1:2">
      <c r="A796" s="164">
        <v>37683</v>
      </c>
      <c r="B796" s="167">
        <v>1.0834999999999999</v>
      </c>
    </row>
    <row r="797" spans="1:2">
      <c r="A797" s="164">
        <v>37684</v>
      </c>
      <c r="B797" s="167">
        <v>1.0883</v>
      </c>
    </row>
    <row r="798" spans="1:2">
      <c r="A798" s="164">
        <v>37685</v>
      </c>
      <c r="B798" s="167">
        <v>1.0967</v>
      </c>
    </row>
    <row r="799" spans="1:2">
      <c r="A799" s="164">
        <v>37686</v>
      </c>
      <c r="B799" s="167">
        <v>1.0996999999999999</v>
      </c>
    </row>
    <row r="800" spans="1:2">
      <c r="A800" s="164">
        <v>37687</v>
      </c>
      <c r="B800" s="167">
        <v>1.1013999999999999</v>
      </c>
    </row>
    <row r="801" spans="1:2">
      <c r="A801" s="164">
        <v>37690</v>
      </c>
      <c r="B801" s="167">
        <v>1.1062000000000001</v>
      </c>
    </row>
    <row r="802" spans="1:2">
      <c r="A802" s="164">
        <v>37691</v>
      </c>
      <c r="B802" s="167">
        <v>1.1028</v>
      </c>
    </row>
    <row r="803" spans="1:2">
      <c r="A803" s="164">
        <v>37692</v>
      </c>
      <c r="B803" s="167">
        <v>1.1023000000000001</v>
      </c>
    </row>
    <row r="804" spans="1:2">
      <c r="A804" s="164">
        <v>37693</v>
      </c>
      <c r="B804" s="167">
        <v>1.087</v>
      </c>
    </row>
    <row r="805" spans="1:2">
      <c r="A805" s="164">
        <v>37694</v>
      </c>
      <c r="B805" s="167">
        <v>1.0725</v>
      </c>
    </row>
    <row r="806" spans="1:2">
      <c r="A806" s="164">
        <v>37697</v>
      </c>
      <c r="B806" s="167">
        <v>1.0606</v>
      </c>
    </row>
    <row r="807" spans="1:2">
      <c r="A807" s="164">
        <v>37698</v>
      </c>
      <c r="B807" s="167">
        <v>1.0624</v>
      </c>
    </row>
    <row r="808" spans="1:2">
      <c r="A808" s="164">
        <v>37699</v>
      </c>
      <c r="B808" s="167">
        <v>1.0589999999999999</v>
      </c>
    </row>
    <row r="809" spans="1:2">
      <c r="A809" s="164">
        <v>37700</v>
      </c>
      <c r="B809" s="167">
        <v>1.0612999999999999</v>
      </c>
    </row>
    <row r="810" spans="1:2">
      <c r="A810" s="164">
        <v>37701</v>
      </c>
      <c r="B810" s="167">
        <v>1.0545</v>
      </c>
    </row>
    <row r="811" spans="1:2">
      <c r="A811" s="164">
        <v>37704</v>
      </c>
      <c r="B811" s="167">
        <v>1.0644</v>
      </c>
    </row>
    <row r="812" spans="1:2">
      <c r="A812" s="164">
        <v>37705</v>
      </c>
      <c r="B812" s="167">
        <v>1.0672999999999999</v>
      </c>
    </row>
    <row r="813" spans="1:2">
      <c r="A813" s="164">
        <v>37706</v>
      </c>
      <c r="B813" s="167">
        <v>1.0677000000000001</v>
      </c>
    </row>
    <row r="814" spans="1:2">
      <c r="A814" s="164">
        <v>37707</v>
      </c>
      <c r="B814" s="167">
        <v>1.0708</v>
      </c>
    </row>
    <row r="815" spans="1:2">
      <c r="A815" s="164">
        <v>37708</v>
      </c>
      <c r="B815" s="167">
        <v>1.0762</v>
      </c>
    </row>
    <row r="816" spans="1:2">
      <c r="A816" s="164">
        <v>37711</v>
      </c>
      <c r="B816" s="167">
        <v>1.0900000000000001</v>
      </c>
    </row>
    <row r="817" spans="1:2">
      <c r="A817" s="164">
        <v>37712</v>
      </c>
      <c r="B817" s="167">
        <v>1.0904</v>
      </c>
    </row>
    <row r="818" spans="1:2">
      <c r="A818" s="164">
        <v>37713</v>
      </c>
      <c r="B818" s="167">
        <v>1.0765</v>
      </c>
    </row>
    <row r="819" spans="1:2">
      <c r="A819" s="164">
        <v>37714</v>
      </c>
      <c r="B819" s="167">
        <v>1.0736000000000001</v>
      </c>
    </row>
    <row r="820" spans="1:2">
      <c r="A820" s="164">
        <v>37715</v>
      </c>
      <c r="B820" s="167">
        <v>1.0710999999999999</v>
      </c>
    </row>
    <row r="821" spans="1:2">
      <c r="A821" s="164">
        <v>37718</v>
      </c>
      <c r="B821" s="167">
        <v>1.0621</v>
      </c>
    </row>
    <row r="822" spans="1:2">
      <c r="A822" s="164">
        <v>37719</v>
      </c>
      <c r="B822" s="167">
        <v>1.0684</v>
      </c>
    </row>
    <row r="823" spans="1:2">
      <c r="A823" s="164">
        <v>37720</v>
      </c>
      <c r="B823" s="167">
        <v>1.0722</v>
      </c>
    </row>
    <row r="824" spans="1:2">
      <c r="A824" s="164">
        <v>37721</v>
      </c>
      <c r="B824" s="167">
        <v>1.0803</v>
      </c>
    </row>
    <row r="825" spans="1:2">
      <c r="A825" s="164">
        <v>37722</v>
      </c>
      <c r="B825" s="167">
        <v>1.0750999999999999</v>
      </c>
    </row>
    <row r="826" spans="1:2">
      <c r="A826" s="164">
        <v>37725</v>
      </c>
      <c r="B826" s="167">
        <v>1.0772999999999999</v>
      </c>
    </row>
    <row r="827" spans="1:2">
      <c r="A827" s="164">
        <v>37726</v>
      </c>
      <c r="B827" s="167">
        <v>1.0801000000000001</v>
      </c>
    </row>
    <row r="828" spans="1:2">
      <c r="A828" s="164">
        <v>37727</v>
      </c>
      <c r="B828" s="167">
        <v>1.0871999999999999</v>
      </c>
    </row>
    <row r="829" spans="1:2">
      <c r="A829" s="164">
        <v>37728</v>
      </c>
      <c r="B829" s="167">
        <v>1.0907</v>
      </c>
    </row>
    <row r="830" spans="1:2">
      <c r="A830" s="164">
        <v>37729</v>
      </c>
      <c r="B830" s="167">
        <v>1.0882000000000001</v>
      </c>
    </row>
    <row r="831" spans="1:2">
      <c r="A831" s="164">
        <v>37732</v>
      </c>
      <c r="B831" s="167">
        <v>1.0857000000000001</v>
      </c>
    </row>
    <row r="832" spans="1:2">
      <c r="A832" s="164">
        <v>37733</v>
      </c>
      <c r="B832" s="167">
        <v>1.0966</v>
      </c>
    </row>
    <row r="833" spans="1:2">
      <c r="A833" s="164">
        <v>37734</v>
      </c>
      <c r="B833" s="167">
        <v>1.0949</v>
      </c>
    </row>
    <row r="834" spans="1:2">
      <c r="A834" s="164">
        <v>37735</v>
      </c>
      <c r="B834" s="167">
        <v>1.1039000000000001</v>
      </c>
    </row>
    <row r="835" spans="1:2">
      <c r="A835" s="164">
        <v>37736</v>
      </c>
      <c r="B835" s="167">
        <v>1.1040000000000001</v>
      </c>
    </row>
    <row r="836" spans="1:2">
      <c r="A836" s="164">
        <v>37739</v>
      </c>
      <c r="B836" s="167">
        <v>1.0999000000000001</v>
      </c>
    </row>
    <row r="837" spans="1:2">
      <c r="A837" s="164">
        <v>37740</v>
      </c>
      <c r="B837" s="167">
        <v>1.101</v>
      </c>
    </row>
    <row r="838" spans="1:2">
      <c r="A838" s="164">
        <v>37741</v>
      </c>
      <c r="B838" s="167">
        <v>1.1180000000000001</v>
      </c>
    </row>
    <row r="839" spans="1:2">
      <c r="A839" s="164">
        <v>37742</v>
      </c>
      <c r="B839" s="167">
        <v>1.1237999999999999</v>
      </c>
    </row>
    <row r="840" spans="1:2">
      <c r="A840" s="164">
        <v>37743</v>
      </c>
      <c r="B840" s="167">
        <v>1.1200000000000001</v>
      </c>
    </row>
    <row r="841" spans="1:2">
      <c r="A841" s="164">
        <v>37746</v>
      </c>
      <c r="B841" s="167">
        <v>1.1271</v>
      </c>
    </row>
    <row r="842" spans="1:2">
      <c r="A842" s="164">
        <v>37747</v>
      </c>
      <c r="B842" s="167">
        <v>1.1354</v>
      </c>
    </row>
    <row r="843" spans="1:2">
      <c r="A843" s="164">
        <v>37748</v>
      </c>
      <c r="B843" s="167">
        <v>1.1339999999999999</v>
      </c>
    </row>
    <row r="844" spans="1:2">
      <c r="A844" s="164">
        <v>37749</v>
      </c>
      <c r="B844" s="167">
        <v>1.1453</v>
      </c>
    </row>
    <row r="845" spans="1:2">
      <c r="A845" s="164">
        <v>37750</v>
      </c>
      <c r="B845" s="167">
        <v>1.1497999999999999</v>
      </c>
    </row>
    <row r="846" spans="1:2">
      <c r="A846" s="164">
        <v>37753</v>
      </c>
      <c r="B846" s="167">
        <v>1.1556999999999999</v>
      </c>
    </row>
    <row r="847" spans="1:2">
      <c r="A847" s="164">
        <v>37754</v>
      </c>
      <c r="B847" s="167">
        <v>1.1498999999999999</v>
      </c>
    </row>
    <row r="848" spans="1:2">
      <c r="A848" s="164">
        <v>37755</v>
      </c>
      <c r="B848" s="167">
        <v>1.1497999999999999</v>
      </c>
    </row>
    <row r="849" spans="1:2">
      <c r="A849" s="164">
        <v>37756</v>
      </c>
      <c r="B849" s="167">
        <v>1.1456999999999999</v>
      </c>
    </row>
    <row r="850" spans="1:2">
      <c r="A850" s="164">
        <v>37757</v>
      </c>
      <c r="B850" s="167">
        <v>1.1541999999999999</v>
      </c>
    </row>
    <row r="851" spans="1:2">
      <c r="A851" s="164">
        <v>37760</v>
      </c>
      <c r="B851" s="167">
        <v>1.1686000000000001</v>
      </c>
    </row>
    <row r="852" spans="1:2">
      <c r="A852" s="164">
        <v>37761</v>
      </c>
      <c r="B852" s="167">
        <v>1.1685000000000001</v>
      </c>
    </row>
    <row r="853" spans="1:2">
      <c r="A853" s="164">
        <v>37762</v>
      </c>
      <c r="B853" s="167">
        <v>1.1707000000000001</v>
      </c>
    </row>
    <row r="854" spans="1:2">
      <c r="A854" s="164">
        <v>37763</v>
      </c>
      <c r="B854" s="167">
        <v>1.17</v>
      </c>
    </row>
    <row r="855" spans="1:2">
      <c r="A855" s="164">
        <v>37764</v>
      </c>
      <c r="B855" s="167">
        <v>1.1786000000000001</v>
      </c>
    </row>
    <row r="856" spans="1:2">
      <c r="A856" s="164">
        <v>37768</v>
      </c>
      <c r="B856" s="167">
        <v>1.1853</v>
      </c>
    </row>
    <row r="857" spans="1:2">
      <c r="A857" s="164">
        <v>37769</v>
      </c>
      <c r="B857" s="167">
        <v>1.1741999999999999</v>
      </c>
    </row>
    <row r="858" spans="1:2">
      <c r="A858" s="164">
        <v>37770</v>
      </c>
      <c r="B858" s="167">
        <v>1.1835</v>
      </c>
    </row>
    <row r="859" spans="1:2">
      <c r="A859" s="164">
        <v>37771</v>
      </c>
      <c r="B859" s="167">
        <v>1.1766000000000001</v>
      </c>
    </row>
    <row r="860" spans="1:2">
      <c r="A860" s="164">
        <v>37774</v>
      </c>
      <c r="B860" s="167">
        <v>1.1744000000000001</v>
      </c>
    </row>
    <row r="861" spans="1:2">
      <c r="A861" s="164">
        <v>37775</v>
      </c>
      <c r="B861" s="167">
        <v>1.1701999999999999</v>
      </c>
    </row>
    <row r="862" spans="1:2">
      <c r="A862" s="164">
        <v>37776</v>
      </c>
      <c r="B862" s="167">
        <v>1.1708000000000001</v>
      </c>
    </row>
    <row r="863" spans="1:2">
      <c r="A863" s="164">
        <v>37777</v>
      </c>
      <c r="B863" s="167">
        <v>1.1870000000000001</v>
      </c>
    </row>
    <row r="864" spans="1:2">
      <c r="A864" s="164">
        <v>37778</v>
      </c>
      <c r="B864" s="167">
        <v>1.1695</v>
      </c>
    </row>
    <row r="865" spans="1:2">
      <c r="A865" s="164">
        <v>37781</v>
      </c>
      <c r="B865" s="167">
        <v>1.1742999999999999</v>
      </c>
    </row>
    <row r="866" spans="1:2">
      <c r="A866" s="164">
        <v>37782</v>
      </c>
      <c r="B866" s="167">
        <v>1.1686000000000001</v>
      </c>
    </row>
    <row r="867" spans="1:2">
      <c r="A867" s="164">
        <v>37783</v>
      </c>
      <c r="B867" s="167">
        <v>1.1763999999999999</v>
      </c>
    </row>
    <row r="868" spans="1:2">
      <c r="A868" s="164">
        <v>37784</v>
      </c>
      <c r="B868" s="167">
        <v>1.1767000000000001</v>
      </c>
    </row>
    <row r="869" spans="1:2">
      <c r="A869" s="164">
        <v>37785</v>
      </c>
      <c r="B869" s="167">
        <v>1.1830000000000001</v>
      </c>
    </row>
    <row r="870" spans="1:2">
      <c r="A870" s="164">
        <v>37788</v>
      </c>
      <c r="B870" s="167">
        <v>1.1842999999999999</v>
      </c>
    </row>
    <row r="871" spans="1:2">
      <c r="A871" s="164">
        <v>37789</v>
      </c>
      <c r="B871" s="167">
        <v>1.1812</v>
      </c>
    </row>
    <row r="872" spans="1:2">
      <c r="A872" s="164">
        <v>37790</v>
      </c>
      <c r="B872" s="167">
        <v>1.171</v>
      </c>
    </row>
    <row r="873" spans="1:2">
      <c r="A873" s="164">
        <v>37791</v>
      </c>
      <c r="B873" s="167">
        <v>1.1677999999999999</v>
      </c>
    </row>
    <row r="874" spans="1:2">
      <c r="A874" s="164">
        <v>37792</v>
      </c>
      <c r="B874" s="167">
        <v>1.1616</v>
      </c>
    </row>
    <row r="875" spans="1:2">
      <c r="A875" s="164">
        <v>37795</v>
      </c>
      <c r="B875" s="167">
        <v>1.1548</v>
      </c>
    </row>
    <row r="876" spans="1:2">
      <c r="A876" s="164">
        <v>37796</v>
      </c>
      <c r="B876" s="167">
        <v>1.1497999999999999</v>
      </c>
    </row>
    <row r="877" spans="1:2">
      <c r="A877" s="164">
        <v>37797</v>
      </c>
      <c r="B877" s="167">
        <v>1.1592</v>
      </c>
    </row>
    <row r="878" spans="1:2">
      <c r="A878" s="164">
        <v>37798</v>
      </c>
      <c r="B878" s="167">
        <v>1.1429</v>
      </c>
    </row>
    <row r="879" spans="1:2">
      <c r="A879" s="164">
        <v>37799</v>
      </c>
      <c r="B879" s="167">
        <v>1.1423000000000001</v>
      </c>
    </row>
    <row r="880" spans="1:2">
      <c r="A880" s="164">
        <v>37802</v>
      </c>
      <c r="B880" s="167">
        <v>1.1501999999999999</v>
      </c>
    </row>
    <row r="881" spans="1:2">
      <c r="A881" s="164">
        <v>37803</v>
      </c>
      <c r="B881" s="167">
        <v>1.1579999999999999</v>
      </c>
    </row>
    <row r="882" spans="1:2">
      <c r="A882" s="164">
        <v>37804</v>
      </c>
      <c r="B882" s="167">
        <v>1.1524000000000001</v>
      </c>
    </row>
    <row r="883" spans="1:2">
      <c r="A883" s="164">
        <v>37805</v>
      </c>
      <c r="B883" s="167">
        <v>1.1503000000000001</v>
      </c>
    </row>
    <row r="884" spans="1:2">
      <c r="A884" s="164">
        <v>37809</v>
      </c>
      <c r="B884" s="167">
        <v>1.1341000000000001</v>
      </c>
    </row>
    <row r="885" spans="1:2">
      <c r="A885" s="164">
        <v>37810</v>
      </c>
      <c r="B885" s="167">
        <v>1.1265000000000001</v>
      </c>
    </row>
    <row r="886" spans="1:2">
      <c r="A886" s="164">
        <v>37811</v>
      </c>
      <c r="B886" s="167">
        <v>1.1311</v>
      </c>
    </row>
    <row r="887" spans="1:2">
      <c r="A887" s="164">
        <v>37812</v>
      </c>
      <c r="B887" s="167">
        <v>1.139</v>
      </c>
    </row>
    <row r="888" spans="1:2">
      <c r="A888" s="164">
        <v>37813</v>
      </c>
      <c r="B888" s="167">
        <v>1.1304000000000001</v>
      </c>
    </row>
    <row r="889" spans="1:2">
      <c r="A889" s="164">
        <v>37816</v>
      </c>
      <c r="B889" s="167">
        <v>1.1297999999999999</v>
      </c>
    </row>
    <row r="890" spans="1:2">
      <c r="A890" s="164">
        <v>37817</v>
      </c>
      <c r="B890" s="167">
        <v>1.1233</v>
      </c>
    </row>
    <row r="891" spans="1:2">
      <c r="A891" s="164">
        <v>37818</v>
      </c>
      <c r="B891" s="167">
        <v>1.1209</v>
      </c>
    </row>
    <row r="892" spans="1:2">
      <c r="A892" s="164">
        <v>37819</v>
      </c>
      <c r="B892" s="167">
        <v>1.1164000000000001</v>
      </c>
    </row>
    <row r="893" spans="1:2">
      <c r="A893" s="164">
        <v>37820</v>
      </c>
      <c r="B893" s="167">
        <v>1.1238999999999999</v>
      </c>
    </row>
    <row r="894" spans="1:2">
      <c r="A894" s="164">
        <v>37823</v>
      </c>
      <c r="B894" s="167">
        <v>1.1346000000000001</v>
      </c>
    </row>
    <row r="895" spans="1:2">
      <c r="A895" s="164">
        <v>37824</v>
      </c>
      <c r="B895" s="167">
        <v>1.1325000000000001</v>
      </c>
    </row>
    <row r="896" spans="1:2">
      <c r="A896" s="164">
        <v>37825</v>
      </c>
      <c r="B896" s="167">
        <v>1.1484000000000001</v>
      </c>
    </row>
    <row r="897" spans="1:2">
      <c r="A897" s="164">
        <v>37826</v>
      </c>
      <c r="B897" s="167">
        <v>1.1440999999999999</v>
      </c>
    </row>
    <row r="898" spans="1:2">
      <c r="A898" s="164">
        <v>37827</v>
      </c>
      <c r="B898" s="167">
        <v>1.1513</v>
      </c>
    </row>
    <row r="899" spans="1:2">
      <c r="A899" s="164">
        <v>37830</v>
      </c>
      <c r="B899" s="167">
        <v>1.1496999999999999</v>
      </c>
    </row>
    <row r="900" spans="1:2">
      <c r="A900" s="164">
        <v>37831</v>
      </c>
      <c r="B900" s="167">
        <v>1.1466000000000001</v>
      </c>
    </row>
    <row r="901" spans="1:2">
      <c r="A901" s="164">
        <v>37832</v>
      </c>
      <c r="B901" s="167">
        <v>1.1367</v>
      </c>
    </row>
    <row r="902" spans="1:2">
      <c r="A902" s="164">
        <v>37833</v>
      </c>
      <c r="B902" s="167">
        <v>1.1231</v>
      </c>
    </row>
    <row r="903" spans="1:2">
      <c r="A903" s="164">
        <v>37834</v>
      </c>
      <c r="B903" s="167">
        <v>1.1252</v>
      </c>
    </row>
    <row r="904" spans="1:2">
      <c r="A904" s="164">
        <v>37837</v>
      </c>
      <c r="B904" s="167">
        <v>1.1336999999999999</v>
      </c>
    </row>
    <row r="905" spans="1:2">
      <c r="A905" s="164">
        <v>37838</v>
      </c>
      <c r="B905" s="167">
        <v>1.1349</v>
      </c>
    </row>
    <row r="906" spans="1:2">
      <c r="A906" s="164">
        <v>37839</v>
      </c>
      <c r="B906" s="167">
        <v>1.1356999999999999</v>
      </c>
    </row>
    <row r="907" spans="1:2">
      <c r="A907" s="164">
        <v>37840</v>
      </c>
      <c r="B907" s="167">
        <v>1.139</v>
      </c>
    </row>
    <row r="908" spans="1:2">
      <c r="A908" s="164">
        <v>37841</v>
      </c>
      <c r="B908" s="167">
        <v>1.1321000000000001</v>
      </c>
    </row>
    <row r="909" spans="1:2">
      <c r="A909" s="164">
        <v>37844</v>
      </c>
      <c r="B909" s="167">
        <v>1.1349</v>
      </c>
    </row>
    <row r="910" spans="1:2">
      <c r="A910" s="164">
        <v>37845</v>
      </c>
      <c r="B910" s="167">
        <v>1.1304000000000001</v>
      </c>
    </row>
    <row r="911" spans="1:2">
      <c r="A911" s="164">
        <v>37846</v>
      </c>
      <c r="B911" s="167">
        <v>1.1316999999999999</v>
      </c>
    </row>
    <row r="912" spans="1:2">
      <c r="A912" s="164">
        <v>37847</v>
      </c>
      <c r="B912" s="167">
        <v>1.1249</v>
      </c>
    </row>
    <row r="913" spans="1:2">
      <c r="A913" s="164">
        <v>37848</v>
      </c>
      <c r="B913" s="167">
        <v>1.1254999999999999</v>
      </c>
    </row>
    <row r="914" spans="1:2">
      <c r="A914" s="164">
        <v>37851</v>
      </c>
      <c r="B914" s="167">
        <v>1.1137999999999999</v>
      </c>
    </row>
    <row r="915" spans="1:2">
      <c r="A915" s="164">
        <v>37852</v>
      </c>
      <c r="B915" s="167">
        <v>1.1116999999999999</v>
      </c>
    </row>
    <row r="916" spans="1:2">
      <c r="A916" s="164">
        <v>37853</v>
      </c>
      <c r="B916" s="167">
        <v>1.1104000000000001</v>
      </c>
    </row>
    <row r="917" spans="1:2">
      <c r="A917" s="164">
        <v>37854</v>
      </c>
      <c r="B917" s="167">
        <v>1.0975999999999999</v>
      </c>
    </row>
    <row r="918" spans="1:2">
      <c r="A918" s="164">
        <v>37855</v>
      </c>
      <c r="B918" s="167">
        <v>1.0871</v>
      </c>
    </row>
    <row r="919" spans="1:2">
      <c r="A919" s="164">
        <v>37858</v>
      </c>
      <c r="B919" s="167">
        <v>1.0891999999999999</v>
      </c>
    </row>
    <row r="920" spans="1:2">
      <c r="A920" s="164">
        <v>37859</v>
      </c>
      <c r="B920" s="167">
        <v>1.0892999999999999</v>
      </c>
    </row>
    <row r="921" spans="1:2">
      <c r="A921" s="164">
        <v>37860</v>
      </c>
      <c r="B921" s="167">
        <v>1.0906</v>
      </c>
    </row>
    <row r="922" spans="1:2">
      <c r="A922" s="164">
        <v>37861</v>
      </c>
      <c r="B922" s="167">
        <v>1.0895999999999999</v>
      </c>
    </row>
    <row r="923" spans="1:2">
      <c r="A923" s="164">
        <v>37862</v>
      </c>
      <c r="B923" s="167">
        <v>1.0986</v>
      </c>
    </row>
    <row r="924" spans="1:2">
      <c r="A924" s="164">
        <v>37866</v>
      </c>
      <c r="B924" s="167">
        <v>1.0871999999999999</v>
      </c>
    </row>
    <row r="925" spans="1:2">
      <c r="A925" s="164">
        <v>37867</v>
      </c>
      <c r="B925" s="167">
        <v>1.0845</v>
      </c>
    </row>
    <row r="926" spans="1:2">
      <c r="A926" s="164">
        <v>37868</v>
      </c>
      <c r="B926" s="167">
        <v>1.0899000000000001</v>
      </c>
    </row>
    <row r="927" spans="1:2">
      <c r="A927" s="164">
        <v>37869</v>
      </c>
      <c r="B927" s="167">
        <v>1.1073</v>
      </c>
    </row>
    <row r="928" spans="1:2">
      <c r="A928" s="164">
        <v>37872</v>
      </c>
      <c r="B928" s="167">
        <v>1.1124000000000001</v>
      </c>
    </row>
    <row r="929" spans="1:2">
      <c r="A929" s="164">
        <v>37873</v>
      </c>
      <c r="B929" s="167">
        <v>1.119</v>
      </c>
    </row>
    <row r="930" spans="1:2">
      <c r="A930" s="164">
        <v>37874</v>
      </c>
      <c r="B930" s="167">
        <v>1.1194999999999999</v>
      </c>
    </row>
    <row r="931" spans="1:2">
      <c r="A931" s="164">
        <v>37875</v>
      </c>
      <c r="B931" s="167">
        <v>1.1186</v>
      </c>
    </row>
    <row r="932" spans="1:2">
      <c r="A932" s="164">
        <v>37876</v>
      </c>
      <c r="B932" s="167">
        <v>1.1307</v>
      </c>
    </row>
    <row r="933" spans="1:2">
      <c r="A933" s="164">
        <v>37879</v>
      </c>
      <c r="B933" s="167">
        <v>1.1304000000000001</v>
      </c>
    </row>
    <row r="934" spans="1:2">
      <c r="A934" s="164">
        <v>37880</v>
      </c>
      <c r="B934" s="167">
        <v>1.1166</v>
      </c>
    </row>
    <row r="935" spans="1:2">
      <c r="A935" s="164">
        <v>37881</v>
      </c>
      <c r="B935" s="167">
        <v>1.1238999999999999</v>
      </c>
    </row>
    <row r="936" spans="1:2">
      <c r="A936" s="164">
        <v>37882</v>
      </c>
      <c r="B936" s="167">
        <v>1.1240000000000001</v>
      </c>
    </row>
    <row r="937" spans="1:2">
      <c r="A937" s="164">
        <v>37883</v>
      </c>
      <c r="B937" s="167">
        <v>1.1346000000000001</v>
      </c>
    </row>
    <row r="938" spans="1:2">
      <c r="A938" s="164">
        <v>37886</v>
      </c>
      <c r="B938" s="167">
        <v>1.1468</v>
      </c>
    </row>
    <row r="939" spans="1:2">
      <c r="A939" s="164">
        <v>37887</v>
      </c>
      <c r="B939" s="167">
        <v>1.1487000000000001</v>
      </c>
    </row>
    <row r="940" spans="1:2">
      <c r="A940" s="164">
        <v>37888</v>
      </c>
      <c r="B940" s="167">
        <v>1.1472</v>
      </c>
    </row>
    <row r="941" spans="1:2">
      <c r="A941" s="164">
        <v>37889</v>
      </c>
      <c r="B941" s="167">
        <v>1.1484000000000001</v>
      </c>
    </row>
    <row r="942" spans="1:2">
      <c r="A942" s="164">
        <v>37890</v>
      </c>
      <c r="B942" s="167">
        <v>1.1482000000000001</v>
      </c>
    </row>
    <row r="943" spans="1:2">
      <c r="A943" s="164">
        <v>37893</v>
      </c>
      <c r="B943" s="167">
        <v>1.1577999999999999</v>
      </c>
    </row>
    <row r="944" spans="1:2">
      <c r="A944" s="164">
        <v>37894</v>
      </c>
      <c r="B944" s="167">
        <v>1.165</v>
      </c>
    </row>
    <row r="945" spans="1:2">
      <c r="A945" s="164">
        <v>37895</v>
      </c>
      <c r="B945" s="167">
        <v>1.1708000000000001</v>
      </c>
    </row>
    <row r="946" spans="1:2">
      <c r="A946" s="164">
        <v>37896</v>
      </c>
      <c r="B946" s="167">
        <v>1.1717</v>
      </c>
    </row>
    <row r="947" spans="1:2">
      <c r="A947" s="164">
        <v>37897</v>
      </c>
      <c r="B947" s="167">
        <v>1.1596</v>
      </c>
    </row>
    <row r="948" spans="1:2">
      <c r="A948" s="164">
        <v>37900</v>
      </c>
      <c r="B948" s="167">
        <v>1.1706000000000001</v>
      </c>
    </row>
    <row r="949" spans="1:2">
      <c r="A949" s="164">
        <v>37901</v>
      </c>
      <c r="B949" s="167">
        <v>1.1783999999999999</v>
      </c>
    </row>
    <row r="950" spans="1:2">
      <c r="A950" s="164">
        <v>37902</v>
      </c>
      <c r="B950" s="167">
        <v>1.1805000000000001</v>
      </c>
    </row>
    <row r="951" spans="1:2">
      <c r="A951" s="164">
        <v>37903</v>
      </c>
      <c r="B951" s="167">
        <v>1.1695</v>
      </c>
    </row>
    <row r="952" spans="1:2">
      <c r="A952" s="164">
        <v>37904</v>
      </c>
      <c r="B952" s="167">
        <v>1.1812</v>
      </c>
    </row>
    <row r="953" spans="1:2">
      <c r="A953" s="164">
        <v>37908</v>
      </c>
      <c r="B953" s="167">
        <v>1.1724000000000001</v>
      </c>
    </row>
    <row r="954" spans="1:2">
      <c r="A954" s="164">
        <v>37909</v>
      </c>
      <c r="B954" s="167">
        <v>1.1652</v>
      </c>
    </row>
    <row r="955" spans="1:2">
      <c r="A955" s="164">
        <v>37910</v>
      </c>
      <c r="B955" s="167">
        <v>1.1665000000000001</v>
      </c>
    </row>
    <row r="956" spans="1:2">
      <c r="A956" s="164">
        <v>37911</v>
      </c>
      <c r="B956" s="167">
        <v>1.163</v>
      </c>
    </row>
    <row r="957" spans="1:2">
      <c r="A957" s="164">
        <v>37914</v>
      </c>
      <c r="B957" s="167">
        <v>1.1671</v>
      </c>
    </row>
    <row r="958" spans="1:2">
      <c r="A958" s="164">
        <v>37915</v>
      </c>
      <c r="B958" s="167">
        <v>1.1676</v>
      </c>
    </row>
    <row r="959" spans="1:2">
      <c r="A959" s="164">
        <v>37916</v>
      </c>
      <c r="B959" s="167">
        <v>1.1805000000000001</v>
      </c>
    </row>
    <row r="960" spans="1:2">
      <c r="A960" s="164">
        <v>37917</v>
      </c>
      <c r="B960" s="167">
        <v>1.1795</v>
      </c>
    </row>
    <row r="961" spans="1:2">
      <c r="A961" s="164">
        <v>37918</v>
      </c>
      <c r="B961" s="167">
        <v>1.1833</v>
      </c>
    </row>
    <row r="962" spans="1:2">
      <c r="A962" s="164">
        <v>37921</v>
      </c>
      <c r="B962" s="167">
        <v>1.1761999999999999</v>
      </c>
    </row>
    <row r="963" spans="1:2">
      <c r="A963" s="164">
        <v>37922</v>
      </c>
      <c r="B963" s="167">
        <v>1.1689000000000001</v>
      </c>
    </row>
    <row r="964" spans="1:2">
      <c r="A964" s="164">
        <v>37923</v>
      </c>
      <c r="B964" s="167">
        <v>1.1673</v>
      </c>
    </row>
    <row r="965" spans="1:2">
      <c r="A965" s="164">
        <v>37924</v>
      </c>
      <c r="B965" s="167">
        <v>1.1694</v>
      </c>
    </row>
    <row r="966" spans="1:2">
      <c r="A966" s="164">
        <v>37925</v>
      </c>
      <c r="B966" s="167">
        <v>1.1609</v>
      </c>
    </row>
    <row r="967" spans="1:2">
      <c r="A967" s="164">
        <v>37928</v>
      </c>
      <c r="B967" s="167">
        <v>1.1454</v>
      </c>
    </row>
    <row r="968" spans="1:2">
      <c r="A968" s="164">
        <v>37929</v>
      </c>
      <c r="B968" s="167">
        <v>1.1496999999999999</v>
      </c>
    </row>
    <row r="969" spans="1:2">
      <c r="A969" s="164">
        <v>37930</v>
      </c>
      <c r="B969" s="167">
        <v>1.1473</v>
      </c>
    </row>
    <row r="970" spans="1:2">
      <c r="A970" s="164">
        <v>37931</v>
      </c>
      <c r="B970" s="167">
        <v>1.1416999999999999</v>
      </c>
    </row>
    <row r="971" spans="1:2">
      <c r="A971" s="164">
        <v>37932</v>
      </c>
      <c r="B971" s="167">
        <v>1.1505000000000001</v>
      </c>
    </row>
    <row r="972" spans="1:2">
      <c r="A972" s="164">
        <v>37935</v>
      </c>
      <c r="B972" s="167">
        <v>1.1515</v>
      </c>
    </row>
    <row r="973" spans="1:2">
      <c r="A973" s="164">
        <v>37937</v>
      </c>
      <c r="B973" s="167">
        <v>1.1647000000000001</v>
      </c>
    </row>
    <row r="974" spans="1:2">
      <c r="A974" s="164">
        <v>37938</v>
      </c>
      <c r="B974" s="167">
        <v>1.1711</v>
      </c>
    </row>
    <row r="975" spans="1:2">
      <c r="A975" s="164">
        <v>37939</v>
      </c>
      <c r="B975" s="167">
        <v>1.1742999999999999</v>
      </c>
    </row>
    <row r="976" spans="1:2">
      <c r="A976" s="164">
        <v>37942</v>
      </c>
      <c r="B976" s="167">
        <v>1.1744000000000001</v>
      </c>
    </row>
    <row r="977" spans="1:2">
      <c r="A977" s="164">
        <v>37943</v>
      </c>
      <c r="B977" s="167">
        <v>1.1893</v>
      </c>
    </row>
    <row r="978" spans="1:2">
      <c r="A978" s="164">
        <v>37944</v>
      </c>
      <c r="B978" s="167">
        <v>1.1909000000000001</v>
      </c>
    </row>
    <row r="979" spans="1:2">
      <c r="A979" s="164">
        <v>37945</v>
      </c>
      <c r="B979" s="167">
        <v>1.1895</v>
      </c>
    </row>
    <row r="980" spans="1:2">
      <c r="A980" s="164">
        <v>37946</v>
      </c>
      <c r="B980" s="167">
        <v>1.1913</v>
      </c>
    </row>
    <row r="981" spans="1:2">
      <c r="A981" s="164">
        <v>37949</v>
      </c>
      <c r="B981" s="167">
        <v>1.1768000000000001</v>
      </c>
    </row>
    <row r="982" spans="1:2">
      <c r="A982" s="164">
        <v>37950</v>
      </c>
      <c r="B982" s="167">
        <v>1.1785000000000001</v>
      </c>
    </row>
    <row r="983" spans="1:2">
      <c r="A983" s="164">
        <v>37951</v>
      </c>
      <c r="B983" s="167">
        <v>1.1918</v>
      </c>
    </row>
    <row r="984" spans="1:2">
      <c r="A984" s="164">
        <v>37953</v>
      </c>
      <c r="B984" s="167">
        <v>1.1995</v>
      </c>
    </row>
    <row r="985" spans="1:2">
      <c r="A985" s="164">
        <v>37956</v>
      </c>
      <c r="B985" s="167">
        <v>1.1956</v>
      </c>
    </row>
    <row r="986" spans="1:2">
      <c r="A986" s="164">
        <v>37957</v>
      </c>
      <c r="B986" s="167">
        <v>1.2083999999999999</v>
      </c>
    </row>
    <row r="987" spans="1:2">
      <c r="A987" s="164">
        <v>37958</v>
      </c>
      <c r="B987" s="167">
        <v>1.2093</v>
      </c>
    </row>
    <row r="988" spans="1:2">
      <c r="A988" s="164">
        <v>37959</v>
      </c>
      <c r="B988" s="167">
        <v>1.2077</v>
      </c>
    </row>
    <row r="989" spans="1:2">
      <c r="A989" s="164">
        <v>37960</v>
      </c>
      <c r="B989" s="167">
        <v>1.2157</v>
      </c>
    </row>
    <row r="990" spans="1:2">
      <c r="A990" s="164">
        <v>37963</v>
      </c>
      <c r="B990" s="167">
        <v>1.2217</v>
      </c>
    </row>
    <row r="991" spans="1:2">
      <c r="A991" s="164">
        <v>37964</v>
      </c>
      <c r="B991" s="167">
        <v>1.2229000000000001</v>
      </c>
    </row>
    <row r="992" spans="1:2">
      <c r="A992" s="164">
        <v>37965</v>
      </c>
      <c r="B992" s="167">
        <v>1.2215</v>
      </c>
    </row>
    <row r="993" spans="1:2">
      <c r="A993" s="164">
        <v>37966</v>
      </c>
      <c r="B993" s="167">
        <v>1.2163999999999999</v>
      </c>
    </row>
    <row r="994" spans="1:2">
      <c r="A994" s="164">
        <v>37967</v>
      </c>
      <c r="B994" s="167">
        <v>1.2283999999999999</v>
      </c>
    </row>
    <row r="995" spans="1:2">
      <c r="A995" s="164">
        <v>37970</v>
      </c>
      <c r="B995" s="167">
        <v>1.2290000000000001</v>
      </c>
    </row>
    <row r="996" spans="1:2">
      <c r="A996" s="164">
        <v>37971</v>
      </c>
      <c r="B996" s="167">
        <v>1.2327999999999999</v>
      </c>
    </row>
    <row r="997" spans="1:2">
      <c r="A997" s="164">
        <v>37972</v>
      </c>
      <c r="B997" s="167">
        <v>1.2381</v>
      </c>
    </row>
    <row r="998" spans="1:2">
      <c r="A998" s="164">
        <v>37973</v>
      </c>
      <c r="B998" s="167">
        <v>1.2376</v>
      </c>
    </row>
    <row r="999" spans="1:2">
      <c r="A999" s="164">
        <v>37974</v>
      </c>
      <c r="B999" s="167">
        <v>1.238</v>
      </c>
    </row>
    <row r="1000" spans="1:2">
      <c r="A1000" s="164">
        <v>37977</v>
      </c>
      <c r="B1000" s="167">
        <v>1.2415</v>
      </c>
    </row>
    <row r="1001" spans="1:2">
      <c r="A1001" s="164">
        <v>37978</v>
      </c>
      <c r="B1001" s="167">
        <v>1.2405999999999999</v>
      </c>
    </row>
    <row r="1002" spans="1:2">
      <c r="A1002" s="164">
        <v>37979</v>
      </c>
      <c r="B1002" s="167">
        <v>1.2464</v>
      </c>
    </row>
    <row r="1003" spans="1:2">
      <c r="A1003" s="164">
        <v>37981</v>
      </c>
      <c r="B1003" s="167">
        <v>1.2441</v>
      </c>
    </row>
    <row r="1004" spans="1:2">
      <c r="A1004" s="164">
        <v>37984</v>
      </c>
      <c r="B1004" s="167">
        <v>1.2484999999999999</v>
      </c>
    </row>
    <row r="1005" spans="1:2">
      <c r="A1005" s="164">
        <v>37985</v>
      </c>
      <c r="B1005" s="167">
        <v>1.2521</v>
      </c>
    </row>
    <row r="1006" spans="1:2">
      <c r="A1006" s="164">
        <v>37986</v>
      </c>
      <c r="B1006" s="167">
        <v>1.2597</v>
      </c>
    </row>
    <row r="1007" spans="1:2">
      <c r="A1007" s="164">
        <v>37988</v>
      </c>
      <c r="B1007" s="167">
        <v>1.2592000000000001</v>
      </c>
    </row>
    <row r="1008" spans="1:2">
      <c r="A1008" s="164">
        <v>37991</v>
      </c>
      <c r="B1008" s="167">
        <v>1.2679</v>
      </c>
    </row>
    <row r="1009" spans="1:2">
      <c r="A1009" s="164">
        <v>37992</v>
      </c>
      <c r="B1009" s="167">
        <v>1.2773000000000001</v>
      </c>
    </row>
    <row r="1010" spans="1:2">
      <c r="A1010" s="164">
        <v>37993</v>
      </c>
      <c r="B1010" s="167">
        <v>1.2665</v>
      </c>
    </row>
    <row r="1011" spans="1:2">
      <c r="A1011" s="164">
        <v>37994</v>
      </c>
      <c r="B1011" s="167">
        <v>1.2771999999999999</v>
      </c>
    </row>
    <row r="1012" spans="1:2">
      <c r="A1012" s="164">
        <v>37995</v>
      </c>
      <c r="B1012" s="167">
        <v>1.2853000000000001</v>
      </c>
    </row>
    <row r="1013" spans="1:2">
      <c r="A1013" s="164">
        <v>37998</v>
      </c>
      <c r="B1013" s="167">
        <v>1.2802</v>
      </c>
    </row>
    <row r="1014" spans="1:2">
      <c r="A1014" s="164">
        <v>37999</v>
      </c>
      <c r="B1014" s="167">
        <v>1.2735000000000001</v>
      </c>
    </row>
    <row r="1015" spans="1:2">
      <c r="A1015" s="164">
        <v>38000</v>
      </c>
      <c r="B1015" s="167">
        <v>1.2726</v>
      </c>
    </row>
    <row r="1016" spans="1:2">
      <c r="A1016" s="164">
        <v>38001</v>
      </c>
      <c r="B1016" s="167">
        <v>1.2587999999999999</v>
      </c>
    </row>
    <row r="1017" spans="1:2">
      <c r="A1017" s="164">
        <v>38002</v>
      </c>
      <c r="B1017" s="167">
        <v>1.2395</v>
      </c>
    </row>
    <row r="1018" spans="1:2">
      <c r="A1018" s="164">
        <v>38006</v>
      </c>
      <c r="B1018" s="167">
        <v>1.2584</v>
      </c>
    </row>
    <row r="1019" spans="1:2">
      <c r="A1019" s="164">
        <v>38007</v>
      </c>
      <c r="B1019" s="167">
        <v>1.2617</v>
      </c>
    </row>
    <row r="1020" spans="1:2">
      <c r="A1020" s="164">
        <v>38008</v>
      </c>
      <c r="B1020" s="167">
        <v>1.2717000000000001</v>
      </c>
    </row>
    <row r="1021" spans="1:2">
      <c r="A1021" s="164">
        <v>38009</v>
      </c>
      <c r="B1021" s="167">
        <v>1.2609999999999999</v>
      </c>
    </row>
    <row r="1022" spans="1:2">
      <c r="A1022" s="164">
        <v>38012</v>
      </c>
      <c r="B1022" s="167">
        <v>1.2552000000000001</v>
      </c>
    </row>
    <row r="1023" spans="1:2">
      <c r="A1023" s="164">
        <v>38013</v>
      </c>
      <c r="B1023" s="167">
        <v>1.2643</v>
      </c>
    </row>
    <row r="1024" spans="1:2">
      <c r="A1024" s="164">
        <v>38014</v>
      </c>
      <c r="B1024" s="167">
        <v>1.262</v>
      </c>
    </row>
    <row r="1025" spans="1:2">
      <c r="A1025" s="164">
        <v>38015</v>
      </c>
      <c r="B1025" s="167">
        <v>1.2388999999999999</v>
      </c>
    </row>
    <row r="1026" spans="1:2">
      <c r="A1026" s="164">
        <v>38016</v>
      </c>
      <c r="B1026" s="167">
        <v>1.2452000000000001</v>
      </c>
    </row>
    <row r="1027" spans="1:2">
      <c r="A1027" s="164">
        <v>38019</v>
      </c>
      <c r="B1027" s="167">
        <v>1.2425999999999999</v>
      </c>
    </row>
    <row r="1028" spans="1:2">
      <c r="A1028" s="164">
        <v>38020</v>
      </c>
      <c r="B1028" s="167">
        <v>1.2561</v>
      </c>
    </row>
    <row r="1029" spans="1:2">
      <c r="A1029" s="164">
        <v>38021</v>
      </c>
      <c r="B1029" s="167">
        <v>1.2552000000000001</v>
      </c>
    </row>
    <row r="1030" spans="1:2">
      <c r="A1030" s="164">
        <v>38022</v>
      </c>
      <c r="B1030" s="167">
        <v>1.2605999999999999</v>
      </c>
    </row>
    <row r="1031" spans="1:2">
      <c r="A1031" s="164">
        <v>38023</v>
      </c>
      <c r="B1031" s="167">
        <v>1.2694000000000001</v>
      </c>
    </row>
    <row r="1032" spans="1:2">
      <c r="A1032" s="164">
        <v>38026</v>
      </c>
      <c r="B1032" s="167">
        <v>1.2672000000000001</v>
      </c>
    </row>
    <row r="1033" spans="1:2">
      <c r="A1033" s="164">
        <v>38027</v>
      </c>
      <c r="B1033" s="167">
        <v>1.2726999999999999</v>
      </c>
    </row>
    <row r="1034" spans="1:2">
      <c r="A1034" s="164">
        <v>38028</v>
      </c>
      <c r="B1034" s="167">
        <v>1.2815000000000001</v>
      </c>
    </row>
    <row r="1035" spans="1:2">
      <c r="A1035" s="164">
        <v>38029</v>
      </c>
      <c r="B1035" s="167">
        <v>1.2806999999999999</v>
      </c>
    </row>
    <row r="1036" spans="1:2">
      <c r="A1036" s="164">
        <v>38030</v>
      </c>
      <c r="B1036" s="167">
        <v>1.2750999999999999</v>
      </c>
    </row>
    <row r="1037" spans="1:2">
      <c r="A1037" s="164">
        <v>38034</v>
      </c>
      <c r="B1037" s="167">
        <v>1.2847999999999999</v>
      </c>
    </row>
    <row r="1038" spans="1:2">
      <c r="A1038" s="164">
        <v>38035</v>
      </c>
      <c r="B1038" s="167">
        <v>1.2811999999999999</v>
      </c>
    </row>
    <row r="1039" spans="1:2">
      <c r="A1039" s="164">
        <v>38036</v>
      </c>
      <c r="B1039" s="167">
        <v>1.2685</v>
      </c>
    </row>
    <row r="1040" spans="1:2">
      <c r="A1040" s="164">
        <v>38037</v>
      </c>
      <c r="B1040" s="167">
        <v>1.2563</v>
      </c>
    </row>
    <row r="1041" spans="1:2">
      <c r="A1041" s="164">
        <v>38040</v>
      </c>
      <c r="B1041" s="167">
        <v>1.2568999999999999</v>
      </c>
    </row>
    <row r="1042" spans="1:2">
      <c r="A1042" s="164">
        <v>38041</v>
      </c>
      <c r="B1042" s="167">
        <v>1.2692000000000001</v>
      </c>
    </row>
    <row r="1043" spans="1:2">
      <c r="A1043" s="164">
        <v>38042</v>
      </c>
      <c r="B1043" s="167">
        <v>1.2503</v>
      </c>
    </row>
    <row r="1044" spans="1:2">
      <c r="A1044" s="164">
        <v>38043</v>
      </c>
      <c r="B1044" s="167">
        <v>1.2444</v>
      </c>
    </row>
    <row r="1045" spans="1:2">
      <c r="A1045" s="164">
        <v>38044</v>
      </c>
      <c r="B1045" s="167">
        <v>1.2441</v>
      </c>
    </row>
    <row r="1046" spans="1:2">
      <c r="A1046" s="164">
        <v>38047</v>
      </c>
      <c r="B1046" s="167">
        <v>1.2431000000000001</v>
      </c>
    </row>
    <row r="1047" spans="1:2">
      <c r="A1047" s="164">
        <v>38048</v>
      </c>
      <c r="B1047" s="167">
        <v>1.2212000000000001</v>
      </c>
    </row>
    <row r="1048" spans="1:2">
      <c r="A1048" s="164">
        <v>38049</v>
      </c>
      <c r="B1048" s="167">
        <v>1.2088000000000001</v>
      </c>
    </row>
    <row r="1049" spans="1:2">
      <c r="A1049" s="164">
        <v>38050</v>
      </c>
      <c r="B1049" s="167">
        <v>1.2224999999999999</v>
      </c>
    </row>
    <row r="1050" spans="1:2">
      <c r="A1050" s="164">
        <v>38051</v>
      </c>
      <c r="B1050" s="167">
        <v>1.2401</v>
      </c>
    </row>
    <row r="1051" spans="1:2">
      <c r="A1051" s="164">
        <v>38054</v>
      </c>
      <c r="B1051" s="167">
        <v>1.2371000000000001</v>
      </c>
    </row>
    <row r="1052" spans="1:2">
      <c r="A1052" s="164">
        <v>38055</v>
      </c>
      <c r="B1052" s="167">
        <v>1.2427999999999999</v>
      </c>
    </row>
    <row r="1053" spans="1:2">
      <c r="A1053" s="164">
        <v>38056</v>
      </c>
      <c r="B1053" s="167">
        <v>1.2225999999999999</v>
      </c>
    </row>
    <row r="1054" spans="1:2">
      <c r="A1054" s="164">
        <v>38057</v>
      </c>
      <c r="B1054" s="167">
        <v>1.2267999999999999</v>
      </c>
    </row>
    <row r="1055" spans="1:2">
      <c r="A1055" s="164">
        <v>38058</v>
      </c>
      <c r="B1055" s="167">
        <v>1.2191000000000001</v>
      </c>
    </row>
    <row r="1056" spans="1:2">
      <c r="A1056" s="164">
        <v>38061</v>
      </c>
      <c r="B1056" s="167">
        <v>1.2242999999999999</v>
      </c>
    </row>
    <row r="1057" spans="1:2">
      <c r="A1057" s="164">
        <v>38062</v>
      </c>
      <c r="B1057" s="167">
        <v>1.2270000000000001</v>
      </c>
    </row>
    <row r="1058" spans="1:2">
      <c r="A1058" s="164">
        <v>38063</v>
      </c>
      <c r="B1058" s="167">
        <v>1.2197</v>
      </c>
    </row>
    <row r="1059" spans="1:2">
      <c r="A1059" s="164">
        <v>38064</v>
      </c>
      <c r="B1059" s="167">
        <v>1.2392000000000001</v>
      </c>
    </row>
    <row r="1060" spans="1:2">
      <c r="A1060" s="164">
        <v>38065</v>
      </c>
      <c r="B1060" s="167">
        <v>1.2269000000000001</v>
      </c>
    </row>
    <row r="1061" spans="1:2">
      <c r="A1061" s="164">
        <v>38068</v>
      </c>
      <c r="B1061" s="167">
        <v>1.2367999999999999</v>
      </c>
    </row>
    <row r="1062" spans="1:2">
      <c r="A1062" s="164">
        <v>38069</v>
      </c>
      <c r="B1062" s="167">
        <v>1.2311000000000001</v>
      </c>
    </row>
    <row r="1063" spans="1:2">
      <c r="A1063" s="164">
        <v>38070</v>
      </c>
      <c r="B1063" s="167">
        <v>1.2213000000000001</v>
      </c>
    </row>
    <row r="1064" spans="1:2">
      <c r="A1064" s="164">
        <v>38071</v>
      </c>
      <c r="B1064" s="167">
        <v>1.2170000000000001</v>
      </c>
    </row>
    <row r="1065" spans="1:2">
      <c r="A1065" s="164">
        <v>38072</v>
      </c>
      <c r="B1065" s="167">
        <v>1.2092000000000001</v>
      </c>
    </row>
    <row r="1066" spans="1:2">
      <c r="A1066" s="164">
        <v>38075</v>
      </c>
      <c r="B1066" s="167">
        <v>1.2141</v>
      </c>
    </row>
    <row r="1067" spans="1:2">
      <c r="A1067" s="164">
        <v>38076</v>
      </c>
      <c r="B1067" s="167">
        <v>1.2202</v>
      </c>
    </row>
    <row r="1068" spans="1:2">
      <c r="A1068" s="164">
        <v>38077</v>
      </c>
      <c r="B1068" s="167">
        <v>1.2292000000000001</v>
      </c>
    </row>
    <row r="1069" spans="1:2">
      <c r="A1069" s="164">
        <v>38078</v>
      </c>
      <c r="B1069" s="167">
        <v>1.2358</v>
      </c>
    </row>
    <row r="1070" spans="1:2">
      <c r="A1070" s="164">
        <v>38079</v>
      </c>
      <c r="B1070" s="167">
        <v>1.2109000000000001</v>
      </c>
    </row>
    <row r="1071" spans="1:2">
      <c r="A1071" s="164">
        <v>38082</v>
      </c>
      <c r="B1071" s="167">
        <v>1.2008000000000001</v>
      </c>
    </row>
    <row r="1072" spans="1:2">
      <c r="A1072" s="164">
        <v>38083</v>
      </c>
      <c r="B1072" s="167">
        <v>1.2089000000000001</v>
      </c>
    </row>
    <row r="1073" spans="1:2">
      <c r="A1073" s="164">
        <v>38084</v>
      </c>
      <c r="B1073" s="167">
        <v>1.2171000000000001</v>
      </c>
    </row>
    <row r="1074" spans="1:2">
      <c r="A1074" s="164">
        <v>38085</v>
      </c>
      <c r="B1074" s="167">
        <v>1.2088000000000001</v>
      </c>
    </row>
    <row r="1075" spans="1:2">
      <c r="A1075" s="164">
        <v>38086</v>
      </c>
      <c r="B1075" s="167">
        <v>1.2101999999999999</v>
      </c>
    </row>
    <row r="1076" spans="1:2">
      <c r="A1076" s="164">
        <v>38089</v>
      </c>
      <c r="B1076" s="167">
        <v>1.2068000000000001</v>
      </c>
    </row>
    <row r="1077" spans="1:2">
      <c r="A1077" s="164">
        <v>38090</v>
      </c>
      <c r="B1077" s="167">
        <v>1.1922999999999999</v>
      </c>
    </row>
    <row r="1078" spans="1:2">
      <c r="A1078" s="164">
        <v>38091</v>
      </c>
      <c r="B1078" s="167">
        <v>1.194</v>
      </c>
    </row>
    <row r="1079" spans="1:2">
      <c r="A1079" s="164">
        <v>38092</v>
      </c>
      <c r="B1079" s="167">
        <v>1.1914</v>
      </c>
    </row>
    <row r="1080" spans="1:2">
      <c r="A1080" s="164">
        <v>38093</v>
      </c>
      <c r="B1080" s="167">
        <v>1.2024999999999999</v>
      </c>
    </row>
    <row r="1081" spans="1:2">
      <c r="A1081" s="164">
        <v>38096</v>
      </c>
      <c r="B1081" s="167">
        <v>1.2019</v>
      </c>
    </row>
    <row r="1082" spans="1:2">
      <c r="A1082" s="164">
        <v>38097</v>
      </c>
      <c r="B1082" s="167">
        <v>1.1910000000000001</v>
      </c>
    </row>
    <row r="1083" spans="1:2">
      <c r="A1083" s="164">
        <v>38098</v>
      </c>
      <c r="B1083" s="167">
        <v>1.1853</v>
      </c>
    </row>
    <row r="1084" spans="1:2">
      <c r="A1084" s="164">
        <v>38099</v>
      </c>
      <c r="B1084" s="167">
        <v>1.1860999999999999</v>
      </c>
    </row>
    <row r="1085" spans="1:2">
      <c r="A1085" s="164">
        <v>38100</v>
      </c>
      <c r="B1085" s="167">
        <v>1.1801999999999999</v>
      </c>
    </row>
    <row r="1086" spans="1:2">
      <c r="A1086" s="164">
        <v>38103</v>
      </c>
      <c r="B1086" s="167">
        <v>1.1851</v>
      </c>
    </row>
    <row r="1087" spans="1:2">
      <c r="A1087" s="164">
        <v>38104</v>
      </c>
      <c r="B1087" s="167">
        <v>1.1927000000000001</v>
      </c>
    </row>
    <row r="1088" spans="1:2">
      <c r="A1088" s="164">
        <v>38105</v>
      </c>
      <c r="B1088" s="167">
        <v>1.1830000000000001</v>
      </c>
    </row>
    <row r="1089" spans="1:2">
      <c r="A1089" s="164">
        <v>38106</v>
      </c>
      <c r="B1089" s="167">
        <v>1.1944999999999999</v>
      </c>
    </row>
    <row r="1090" spans="1:2">
      <c r="A1090" s="164">
        <v>38107</v>
      </c>
      <c r="B1090" s="167">
        <v>1.1975</v>
      </c>
    </row>
    <row r="1091" spans="1:2">
      <c r="A1091" s="164">
        <v>38110</v>
      </c>
      <c r="B1091" s="167">
        <v>1.1937</v>
      </c>
    </row>
    <row r="1092" spans="1:2">
      <c r="A1092" s="164">
        <v>38111</v>
      </c>
      <c r="B1092" s="167">
        <v>1.2076</v>
      </c>
    </row>
    <row r="1093" spans="1:2">
      <c r="A1093" s="164">
        <v>38112</v>
      </c>
      <c r="B1093" s="167">
        <v>1.2164999999999999</v>
      </c>
    </row>
    <row r="1094" spans="1:2">
      <c r="A1094" s="164">
        <v>38113</v>
      </c>
      <c r="B1094" s="167">
        <v>1.2090000000000001</v>
      </c>
    </row>
    <row r="1095" spans="1:2">
      <c r="A1095" s="164">
        <v>38114</v>
      </c>
      <c r="B1095" s="167">
        <v>1.1884999999999999</v>
      </c>
    </row>
    <row r="1096" spans="1:2">
      <c r="A1096" s="164">
        <v>38117</v>
      </c>
      <c r="B1096" s="167">
        <v>1.1834</v>
      </c>
    </row>
    <row r="1097" spans="1:2">
      <c r="A1097" s="164">
        <v>38118</v>
      </c>
      <c r="B1097" s="167">
        <v>1.1818</v>
      </c>
    </row>
    <row r="1098" spans="1:2">
      <c r="A1098" s="164">
        <v>38119</v>
      </c>
      <c r="B1098" s="167">
        <v>1.1911</v>
      </c>
    </row>
    <row r="1099" spans="1:2">
      <c r="A1099" s="164">
        <v>38120</v>
      </c>
      <c r="B1099" s="167">
        <v>1.1800999999999999</v>
      </c>
    </row>
    <row r="1100" spans="1:2">
      <c r="A1100" s="164">
        <v>38121</v>
      </c>
      <c r="B1100" s="167">
        <v>1.1874</v>
      </c>
    </row>
    <row r="1101" spans="1:2">
      <c r="A1101" s="164">
        <v>38124</v>
      </c>
      <c r="B1101" s="167">
        <v>1.2009000000000001</v>
      </c>
    </row>
    <row r="1102" spans="1:2">
      <c r="A1102" s="164">
        <v>38125</v>
      </c>
      <c r="B1102" s="167">
        <v>1.1971000000000001</v>
      </c>
    </row>
    <row r="1103" spans="1:2">
      <c r="A1103" s="164">
        <v>38126</v>
      </c>
      <c r="B1103" s="167">
        <v>1.2015</v>
      </c>
    </row>
    <row r="1104" spans="1:2">
      <c r="A1104" s="164">
        <v>38127</v>
      </c>
      <c r="B1104" s="167">
        <v>1.1926000000000001</v>
      </c>
    </row>
    <row r="1105" spans="1:2">
      <c r="A1105" s="164">
        <v>38128</v>
      </c>
      <c r="B1105" s="167">
        <v>1.2009000000000001</v>
      </c>
    </row>
    <row r="1106" spans="1:2">
      <c r="A1106" s="164">
        <v>38131</v>
      </c>
      <c r="B1106" s="167">
        <v>1.1978</v>
      </c>
    </row>
    <row r="1107" spans="1:2">
      <c r="A1107" s="164">
        <v>38132</v>
      </c>
      <c r="B1107" s="167">
        <v>1.2107000000000001</v>
      </c>
    </row>
    <row r="1108" spans="1:2">
      <c r="A1108" s="164">
        <v>38133</v>
      </c>
      <c r="B1108" s="167">
        <v>1.2101999999999999</v>
      </c>
    </row>
    <row r="1109" spans="1:2">
      <c r="A1109" s="164">
        <v>38134</v>
      </c>
      <c r="B1109" s="167">
        <v>1.2274</v>
      </c>
    </row>
    <row r="1110" spans="1:2">
      <c r="A1110" s="164">
        <v>38135</v>
      </c>
      <c r="B1110" s="167">
        <v>1.2217</v>
      </c>
    </row>
    <row r="1111" spans="1:2">
      <c r="A1111" s="164">
        <v>38139</v>
      </c>
      <c r="B1111" s="167">
        <v>1.2210000000000001</v>
      </c>
    </row>
    <row r="1112" spans="1:2">
      <c r="A1112" s="164">
        <v>38140</v>
      </c>
      <c r="B1112" s="167">
        <v>1.2250000000000001</v>
      </c>
    </row>
    <row r="1113" spans="1:2">
      <c r="A1113" s="164">
        <v>38141</v>
      </c>
      <c r="B1113" s="167">
        <v>1.2204999999999999</v>
      </c>
    </row>
    <row r="1114" spans="1:2">
      <c r="A1114" s="164">
        <v>38142</v>
      </c>
      <c r="B1114" s="167">
        <v>1.2258</v>
      </c>
    </row>
    <row r="1115" spans="1:2">
      <c r="A1115" s="164">
        <v>38145</v>
      </c>
      <c r="B1115" s="167">
        <v>1.232</v>
      </c>
    </row>
    <row r="1116" spans="1:2">
      <c r="A1116" s="164">
        <v>38146</v>
      </c>
      <c r="B1116" s="167">
        <v>1.2273000000000001</v>
      </c>
    </row>
    <row r="1117" spans="1:2">
      <c r="A1117" s="164">
        <v>38147</v>
      </c>
      <c r="B1117" s="167">
        <v>1.2097</v>
      </c>
    </row>
    <row r="1118" spans="1:2">
      <c r="A1118" s="164">
        <v>38148</v>
      </c>
      <c r="B1118" s="167">
        <v>1.2110000000000001</v>
      </c>
    </row>
    <row r="1119" spans="1:2">
      <c r="A1119" s="164">
        <v>38149</v>
      </c>
      <c r="B1119" s="167">
        <v>1.2011000000000001</v>
      </c>
    </row>
    <row r="1120" spans="1:2">
      <c r="A1120" s="164">
        <v>38152</v>
      </c>
      <c r="B1120" s="167">
        <v>1.2073</v>
      </c>
    </row>
    <row r="1121" spans="1:2">
      <c r="A1121" s="164">
        <v>38153</v>
      </c>
      <c r="B1121" s="167">
        <v>1.2139</v>
      </c>
    </row>
    <row r="1122" spans="1:2">
      <c r="A1122" s="164">
        <v>38154</v>
      </c>
      <c r="B1122" s="167">
        <v>1.2005999999999999</v>
      </c>
    </row>
    <row r="1123" spans="1:2">
      <c r="A1123" s="164">
        <v>38155</v>
      </c>
      <c r="B1123" s="167">
        <v>1.204</v>
      </c>
    </row>
    <row r="1124" spans="1:2">
      <c r="A1124" s="164">
        <v>38156</v>
      </c>
      <c r="B1124" s="167">
        <v>1.2118</v>
      </c>
    </row>
    <row r="1125" spans="1:2">
      <c r="A1125" s="164">
        <v>38159</v>
      </c>
      <c r="B1125" s="167">
        <v>1.2110000000000001</v>
      </c>
    </row>
    <row r="1126" spans="1:2">
      <c r="A1126" s="164">
        <v>38160</v>
      </c>
      <c r="B1126" s="167">
        <v>1.2092000000000001</v>
      </c>
    </row>
    <row r="1127" spans="1:2">
      <c r="A1127" s="164">
        <v>38161</v>
      </c>
      <c r="B1127" s="167">
        <v>1.2090000000000001</v>
      </c>
    </row>
    <row r="1128" spans="1:2">
      <c r="A1128" s="164">
        <v>38162</v>
      </c>
      <c r="B1128" s="167">
        <v>1.2170000000000001</v>
      </c>
    </row>
    <row r="1129" spans="1:2">
      <c r="A1129" s="164">
        <v>38163</v>
      </c>
      <c r="B1129" s="167">
        <v>1.2144999999999999</v>
      </c>
    </row>
    <row r="1130" spans="1:2">
      <c r="A1130" s="164">
        <v>38166</v>
      </c>
      <c r="B1130" s="167">
        <v>1.2193000000000001</v>
      </c>
    </row>
    <row r="1131" spans="1:2">
      <c r="A1131" s="164">
        <v>38167</v>
      </c>
      <c r="B1131" s="167">
        <v>1.2123999999999999</v>
      </c>
    </row>
    <row r="1132" spans="1:2">
      <c r="A1132" s="164">
        <v>38168</v>
      </c>
      <c r="B1132" s="167">
        <v>1.2179</v>
      </c>
    </row>
    <row r="1133" spans="1:2">
      <c r="A1133" s="164">
        <v>38169</v>
      </c>
      <c r="B1133" s="167">
        <v>1.2158</v>
      </c>
    </row>
    <row r="1134" spans="1:2">
      <c r="A1134" s="164">
        <v>38170</v>
      </c>
      <c r="B1134" s="167">
        <v>1.2306999999999999</v>
      </c>
    </row>
    <row r="1135" spans="1:2">
      <c r="A1135" s="164">
        <v>38174</v>
      </c>
      <c r="B1135" s="167">
        <v>1.2290000000000001</v>
      </c>
    </row>
    <row r="1136" spans="1:2">
      <c r="A1136" s="164">
        <v>38175</v>
      </c>
      <c r="B1136" s="167">
        <v>1.2383999999999999</v>
      </c>
    </row>
    <row r="1137" spans="1:2">
      <c r="A1137" s="164">
        <v>38176</v>
      </c>
      <c r="B1137" s="167">
        <v>1.2390000000000001</v>
      </c>
    </row>
    <row r="1138" spans="1:2">
      <c r="A1138" s="164">
        <v>38177</v>
      </c>
      <c r="B1138" s="167">
        <v>1.2387999999999999</v>
      </c>
    </row>
    <row r="1139" spans="1:2">
      <c r="A1139" s="164">
        <v>38180</v>
      </c>
      <c r="B1139" s="167">
        <v>1.2408999999999999</v>
      </c>
    </row>
    <row r="1140" spans="1:2">
      <c r="A1140" s="164">
        <v>38181</v>
      </c>
      <c r="B1140" s="167">
        <v>1.2302</v>
      </c>
    </row>
    <row r="1141" spans="1:2">
      <c r="A1141" s="164">
        <v>38182</v>
      </c>
      <c r="B1141" s="167">
        <v>1.2384999999999999</v>
      </c>
    </row>
    <row r="1142" spans="1:2">
      <c r="A1142" s="164">
        <v>38183</v>
      </c>
      <c r="B1142" s="167">
        <v>1.2373000000000001</v>
      </c>
    </row>
    <row r="1143" spans="1:2">
      <c r="A1143" s="164">
        <v>38184</v>
      </c>
      <c r="B1143" s="167">
        <v>1.2437</v>
      </c>
    </row>
    <row r="1144" spans="1:2">
      <c r="A1144" s="164">
        <v>38187</v>
      </c>
      <c r="B1144" s="167">
        <v>1.2431000000000001</v>
      </c>
    </row>
    <row r="1145" spans="1:2">
      <c r="A1145" s="164">
        <v>38188</v>
      </c>
      <c r="B1145" s="167">
        <v>1.2377</v>
      </c>
    </row>
    <row r="1146" spans="1:2">
      <c r="A1146" s="164">
        <v>38189</v>
      </c>
      <c r="B1146" s="167">
        <v>1.2223999999999999</v>
      </c>
    </row>
    <row r="1147" spans="1:2">
      <c r="A1147" s="164">
        <v>38190</v>
      </c>
      <c r="B1147" s="167">
        <v>1.2273000000000001</v>
      </c>
    </row>
    <row r="1148" spans="1:2">
      <c r="A1148" s="164">
        <v>38191</v>
      </c>
      <c r="B1148" s="167">
        <v>1.2121999999999999</v>
      </c>
    </row>
    <row r="1149" spans="1:2">
      <c r="A1149" s="164">
        <v>38194</v>
      </c>
      <c r="B1149" s="167">
        <v>1.2135</v>
      </c>
    </row>
    <row r="1150" spans="1:2">
      <c r="A1150" s="164">
        <v>38195</v>
      </c>
      <c r="B1150" s="167">
        <v>1.2056</v>
      </c>
    </row>
    <row r="1151" spans="1:2">
      <c r="A1151" s="164">
        <v>38196</v>
      </c>
      <c r="B1151" s="167">
        <v>1.2045999999999999</v>
      </c>
    </row>
    <row r="1152" spans="1:2">
      <c r="A1152" s="164">
        <v>38197</v>
      </c>
      <c r="B1152" s="167">
        <v>1.2070000000000001</v>
      </c>
    </row>
    <row r="1153" spans="1:2">
      <c r="A1153" s="164">
        <v>38198</v>
      </c>
      <c r="B1153" s="167">
        <v>1.2032</v>
      </c>
    </row>
    <row r="1154" spans="1:2">
      <c r="A1154" s="164">
        <v>38201</v>
      </c>
      <c r="B1154" s="167">
        <v>1.2034</v>
      </c>
    </row>
    <row r="1155" spans="1:2">
      <c r="A1155" s="164">
        <v>38202</v>
      </c>
      <c r="B1155" s="167">
        <v>1.2051000000000001</v>
      </c>
    </row>
    <row r="1156" spans="1:2">
      <c r="A1156" s="164">
        <v>38203</v>
      </c>
      <c r="B1156" s="167">
        <v>1.2057</v>
      </c>
    </row>
    <row r="1157" spans="1:2">
      <c r="A1157" s="164">
        <v>38204</v>
      </c>
      <c r="B1157" s="167">
        <v>1.2050000000000001</v>
      </c>
    </row>
    <row r="1158" spans="1:2">
      <c r="A1158" s="164">
        <v>38205</v>
      </c>
      <c r="B1158" s="167">
        <v>1.2272000000000001</v>
      </c>
    </row>
    <row r="1159" spans="1:2">
      <c r="A1159" s="164">
        <v>38208</v>
      </c>
      <c r="B1159" s="167">
        <v>1.2261</v>
      </c>
    </row>
    <row r="1160" spans="1:2">
      <c r="A1160" s="164">
        <v>38209</v>
      </c>
      <c r="B1160" s="167">
        <v>1.2305999999999999</v>
      </c>
    </row>
    <row r="1161" spans="1:2">
      <c r="A1161" s="164">
        <v>38210</v>
      </c>
      <c r="B1161" s="167">
        <v>1.2222</v>
      </c>
    </row>
    <row r="1162" spans="1:2">
      <c r="A1162" s="164">
        <v>38211</v>
      </c>
      <c r="B1162" s="167">
        <v>1.2223999999999999</v>
      </c>
    </row>
    <row r="1163" spans="1:2">
      <c r="A1163" s="164">
        <v>38212</v>
      </c>
      <c r="B1163" s="167">
        <v>1.2354000000000001</v>
      </c>
    </row>
    <row r="1164" spans="1:2">
      <c r="A1164" s="164">
        <v>38215</v>
      </c>
      <c r="B1164" s="167">
        <v>1.2333000000000001</v>
      </c>
    </row>
    <row r="1165" spans="1:2">
      <c r="A1165" s="164">
        <v>38216</v>
      </c>
      <c r="B1165" s="167">
        <v>1.2329000000000001</v>
      </c>
    </row>
    <row r="1166" spans="1:2">
      <c r="A1166" s="164">
        <v>38217</v>
      </c>
      <c r="B1166" s="167">
        <v>1.2299</v>
      </c>
    </row>
    <row r="1167" spans="1:2">
      <c r="A1167" s="164">
        <v>38218</v>
      </c>
      <c r="B1167" s="167">
        <v>1.2367999999999999</v>
      </c>
    </row>
    <row r="1168" spans="1:2">
      <c r="A1168" s="164">
        <v>38219</v>
      </c>
      <c r="B1168" s="167">
        <v>1.2323999999999999</v>
      </c>
    </row>
    <row r="1169" spans="1:2">
      <c r="A1169" s="164">
        <v>38222</v>
      </c>
      <c r="B1169" s="167">
        <v>1.2196</v>
      </c>
    </row>
    <row r="1170" spans="1:2">
      <c r="A1170" s="164">
        <v>38223</v>
      </c>
      <c r="B1170" s="167">
        <v>1.2099</v>
      </c>
    </row>
    <row r="1171" spans="1:2">
      <c r="A1171" s="164">
        <v>38224</v>
      </c>
      <c r="B1171" s="167">
        <v>1.2090000000000001</v>
      </c>
    </row>
    <row r="1172" spans="1:2">
      <c r="A1172" s="164">
        <v>38225</v>
      </c>
      <c r="B1172" s="167">
        <v>1.2083999999999999</v>
      </c>
    </row>
    <row r="1173" spans="1:2">
      <c r="A1173" s="164">
        <v>38226</v>
      </c>
      <c r="B1173" s="167">
        <v>1.2024999999999999</v>
      </c>
    </row>
    <row r="1174" spans="1:2">
      <c r="A1174" s="164">
        <v>38229</v>
      </c>
      <c r="B1174" s="167">
        <v>1.2049000000000001</v>
      </c>
    </row>
    <row r="1175" spans="1:2">
      <c r="A1175" s="164">
        <v>38230</v>
      </c>
      <c r="B1175" s="167">
        <v>1.2182999999999999</v>
      </c>
    </row>
    <row r="1176" spans="1:2">
      <c r="A1176" s="164">
        <v>38231</v>
      </c>
      <c r="B1176" s="167">
        <v>1.2179</v>
      </c>
    </row>
    <row r="1177" spans="1:2">
      <c r="A1177" s="164">
        <v>38232</v>
      </c>
      <c r="B1177" s="167">
        <v>1.2163999999999999</v>
      </c>
    </row>
    <row r="1178" spans="1:2">
      <c r="A1178" s="164">
        <v>38233</v>
      </c>
      <c r="B1178" s="167">
        <v>1.2052</v>
      </c>
    </row>
    <row r="1179" spans="1:2">
      <c r="A1179" s="164">
        <v>38237</v>
      </c>
      <c r="B1179" s="167">
        <v>1.2093</v>
      </c>
    </row>
    <row r="1180" spans="1:2">
      <c r="A1180" s="164">
        <v>38238</v>
      </c>
      <c r="B1180" s="167">
        <v>1.2163999999999999</v>
      </c>
    </row>
    <row r="1181" spans="1:2">
      <c r="A1181" s="164">
        <v>38239</v>
      </c>
      <c r="B1181" s="167">
        <v>1.2189000000000001</v>
      </c>
    </row>
    <row r="1182" spans="1:2">
      <c r="A1182" s="164">
        <v>38240</v>
      </c>
      <c r="B1182" s="167">
        <v>1.2282</v>
      </c>
    </row>
    <row r="1183" spans="1:2">
      <c r="A1183" s="164">
        <v>38243</v>
      </c>
      <c r="B1183" s="167">
        <v>1.2251000000000001</v>
      </c>
    </row>
    <row r="1184" spans="1:2">
      <c r="A1184" s="164">
        <v>38244</v>
      </c>
      <c r="B1184" s="167">
        <v>1.2267999999999999</v>
      </c>
    </row>
    <row r="1185" spans="1:2">
      <c r="A1185" s="164">
        <v>38245</v>
      </c>
      <c r="B1185" s="167">
        <v>1.2143999999999999</v>
      </c>
    </row>
    <row r="1186" spans="1:2">
      <c r="A1186" s="164">
        <v>38246</v>
      </c>
      <c r="B1186" s="167">
        <v>1.2154</v>
      </c>
    </row>
    <row r="1187" spans="1:2">
      <c r="A1187" s="164">
        <v>38247</v>
      </c>
      <c r="B1187" s="167">
        <v>1.2174</v>
      </c>
    </row>
    <row r="1188" spans="1:2">
      <c r="A1188" s="164">
        <v>38250</v>
      </c>
      <c r="B1188" s="167">
        <v>1.2172000000000001</v>
      </c>
    </row>
    <row r="1189" spans="1:2">
      <c r="A1189" s="164">
        <v>38251</v>
      </c>
      <c r="B1189" s="167">
        <v>1.2263999999999999</v>
      </c>
    </row>
    <row r="1190" spans="1:2">
      <c r="A1190" s="164">
        <v>38252</v>
      </c>
      <c r="B1190" s="167">
        <v>1.2261</v>
      </c>
    </row>
    <row r="1191" spans="1:2">
      <c r="A1191" s="164">
        <v>38253</v>
      </c>
      <c r="B1191" s="167">
        <v>1.2298</v>
      </c>
    </row>
    <row r="1192" spans="1:2">
      <c r="A1192" s="164">
        <v>38254</v>
      </c>
      <c r="B1192" s="167">
        <v>1.2256</v>
      </c>
    </row>
    <row r="1193" spans="1:2">
      <c r="A1193" s="164">
        <v>38257</v>
      </c>
      <c r="B1193" s="167">
        <v>1.2306999999999999</v>
      </c>
    </row>
    <row r="1194" spans="1:2">
      <c r="A1194" s="164">
        <v>38258</v>
      </c>
      <c r="B1194" s="167">
        <v>1.2305999999999999</v>
      </c>
    </row>
    <row r="1195" spans="1:2">
      <c r="A1195" s="164">
        <v>38259</v>
      </c>
      <c r="B1195" s="167">
        <v>1.2307999999999999</v>
      </c>
    </row>
    <row r="1196" spans="1:2">
      <c r="A1196" s="164">
        <v>38260</v>
      </c>
      <c r="B1196" s="167">
        <v>1.2417</v>
      </c>
    </row>
    <row r="1197" spans="1:2">
      <c r="A1197" s="164">
        <v>38261</v>
      </c>
      <c r="B1197" s="167">
        <v>1.24</v>
      </c>
    </row>
    <row r="1198" spans="1:2">
      <c r="A1198" s="164">
        <v>38264</v>
      </c>
      <c r="B1198" s="167">
        <v>1.2274</v>
      </c>
    </row>
    <row r="1199" spans="1:2">
      <c r="A1199" s="164">
        <v>38265</v>
      </c>
      <c r="B1199" s="167">
        <v>1.2316</v>
      </c>
    </row>
    <row r="1200" spans="1:2">
      <c r="A1200" s="164">
        <v>38266</v>
      </c>
      <c r="B1200" s="167">
        <v>1.2298</v>
      </c>
    </row>
    <row r="1201" spans="1:2">
      <c r="A1201" s="164">
        <v>38267</v>
      </c>
      <c r="B1201" s="167">
        <v>1.2285999999999999</v>
      </c>
    </row>
    <row r="1202" spans="1:2">
      <c r="A1202" s="164">
        <v>38268</v>
      </c>
      <c r="B1202" s="167">
        <v>1.2418</v>
      </c>
    </row>
    <row r="1203" spans="1:2">
      <c r="A1203" s="164">
        <v>38272</v>
      </c>
      <c r="B1203" s="167">
        <v>1.232</v>
      </c>
    </row>
    <row r="1204" spans="1:2">
      <c r="A1204" s="164">
        <v>38273</v>
      </c>
      <c r="B1204" s="167">
        <v>1.2271000000000001</v>
      </c>
    </row>
    <row r="1205" spans="1:2">
      <c r="A1205" s="164">
        <v>38274</v>
      </c>
      <c r="B1205" s="167">
        <v>1.2393000000000001</v>
      </c>
    </row>
    <row r="1206" spans="1:2">
      <c r="A1206" s="164">
        <v>38275</v>
      </c>
      <c r="B1206" s="167">
        <v>1.2478</v>
      </c>
    </row>
    <row r="1207" spans="1:2">
      <c r="A1207" s="164">
        <v>38278</v>
      </c>
      <c r="B1207" s="167">
        <v>1.252</v>
      </c>
    </row>
    <row r="1208" spans="1:2">
      <c r="A1208" s="164">
        <v>38279</v>
      </c>
      <c r="B1208" s="167">
        <v>1.2515000000000001</v>
      </c>
    </row>
    <row r="1209" spans="1:2">
      <c r="A1209" s="164">
        <v>38280</v>
      </c>
      <c r="B1209" s="167">
        <v>1.2626999999999999</v>
      </c>
    </row>
    <row r="1210" spans="1:2">
      <c r="A1210" s="164">
        <v>38281</v>
      </c>
      <c r="B1210" s="167">
        <v>1.2622</v>
      </c>
    </row>
    <row r="1211" spans="1:2">
      <c r="A1211" s="164">
        <v>38282</v>
      </c>
      <c r="B1211" s="167">
        <v>1.2639</v>
      </c>
    </row>
    <row r="1212" spans="1:2">
      <c r="A1212" s="164">
        <v>38285</v>
      </c>
      <c r="B1212" s="167">
        <v>1.2783</v>
      </c>
    </row>
    <row r="1213" spans="1:2">
      <c r="A1213" s="164">
        <v>38286</v>
      </c>
      <c r="B1213" s="167">
        <v>1.2758</v>
      </c>
    </row>
    <row r="1214" spans="1:2">
      <c r="A1214" s="164">
        <v>38287</v>
      </c>
      <c r="B1214" s="167">
        <v>1.2725</v>
      </c>
    </row>
    <row r="1215" spans="1:2">
      <c r="A1215" s="164">
        <v>38288</v>
      </c>
      <c r="B1215" s="167">
        <v>1.2759</v>
      </c>
    </row>
    <row r="1216" spans="1:2">
      <c r="A1216" s="164">
        <v>38289</v>
      </c>
      <c r="B1216" s="167">
        <v>1.2746</v>
      </c>
    </row>
    <row r="1217" spans="1:2">
      <c r="A1217" s="164">
        <v>38292</v>
      </c>
      <c r="B1217" s="167">
        <v>1.2741</v>
      </c>
    </row>
    <row r="1218" spans="1:2">
      <c r="A1218" s="164">
        <v>38293</v>
      </c>
      <c r="B1218" s="167">
        <v>1.2703</v>
      </c>
    </row>
    <row r="1219" spans="1:2">
      <c r="A1219" s="164">
        <v>38294</v>
      </c>
      <c r="B1219" s="167">
        <v>1.2786999999999999</v>
      </c>
    </row>
    <row r="1220" spans="1:2">
      <c r="A1220" s="164">
        <v>38295</v>
      </c>
      <c r="B1220" s="167">
        <v>1.2883</v>
      </c>
    </row>
    <row r="1221" spans="1:2">
      <c r="A1221" s="164">
        <v>38296</v>
      </c>
      <c r="B1221" s="167">
        <v>1.2938000000000001</v>
      </c>
    </row>
    <row r="1222" spans="1:2">
      <c r="A1222" s="164">
        <v>38299</v>
      </c>
      <c r="B1222" s="167">
        <v>1.2936000000000001</v>
      </c>
    </row>
    <row r="1223" spans="1:2">
      <c r="A1223" s="164">
        <v>38300</v>
      </c>
      <c r="B1223" s="167">
        <v>1.2929999999999999</v>
      </c>
    </row>
    <row r="1224" spans="1:2">
      <c r="A1224" s="164">
        <v>38301</v>
      </c>
      <c r="B1224" s="167">
        <v>1.2925</v>
      </c>
    </row>
    <row r="1225" spans="1:2">
      <c r="A1225" s="164">
        <v>38303</v>
      </c>
      <c r="B1225" s="167">
        <v>1.2972999999999999</v>
      </c>
    </row>
    <row r="1226" spans="1:2">
      <c r="A1226" s="164">
        <v>38306</v>
      </c>
      <c r="B1226" s="167">
        <v>1.2944</v>
      </c>
    </row>
    <row r="1227" spans="1:2">
      <c r="A1227" s="164">
        <v>38307</v>
      </c>
      <c r="B1227" s="167">
        <v>1.2979000000000001</v>
      </c>
    </row>
    <row r="1228" spans="1:2">
      <c r="A1228" s="164">
        <v>38308</v>
      </c>
      <c r="B1228" s="167">
        <v>1.3030999999999999</v>
      </c>
    </row>
    <row r="1229" spans="1:2">
      <c r="A1229" s="164">
        <v>38309</v>
      </c>
      <c r="B1229" s="167">
        <v>1.2982</v>
      </c>
    </row>
    <row r="1230" spans="1:2">
      <c r="A1230" s="164">
        <v>38310</v>
      </c>
      <c r="B1230" s="167">
        <v>1.3059000000000001</v>
      </c>
    </row>
    <row r="1231" spans="1:2">
      <c r="A1231" s="164">
        <v>38313</v>
      </c>
      <c r="B1231" s="167">
        <v>1.3048</v>
      </c>
    </row>
    <row r="1232" spans="1:2">
      <c r="A1232" s="164">
        <v>38314</v>
      </c>
      <c r="B1232" s="167">
        <v>1.3089999999999999</v>
      </c>
    </row>
    <row r="1233" spans="1:2">
      <c r="A1233" s="164">
        <v>38315</v>
      </c>
      <c r="B1233" s="167">
        <v>1.3162</v>
      </c>
    </row>
    <row r="1234" spans="1:2">
      <c r="A1234" s="164">
        <v>38317</v>
      </c>
      <c r="B1234" s="167">
        <v>1.3288</v>
      </c>
    </row>
    <row r="1235" spans="1:2">
      <c r="A1235" s="164">
        <v>38320</v>
      </c>
      <c r="B1235" s="167">
        <v>1.3286</v>
      </c>
    </row>
    <row r="1236" spans="1:2">
      <c r="A1236" s="164">
        <v>38321</v>
      </c>
      <c r="B1236" s="167">
        <v>1.3259000000000001</v>
      </c>
    </row>
    <row r="1237" spans="1:2">
      <c r="A1237" s="164">
        <v>38322</v>
      </c>
      <c r="B1237" s="167">
        <v>1.3308</v>
      </c>
    </row>
    <row r="1238" spans="1:2">
      <c r="A1238" s="164">
        <v>38323</v>
      </c>
      <c r="B1238" s="167">
        <v>1.3268</v>
      </c>
    </row>
    <row r="1239" spans="1:2">
      <c r="A1239" s="164">
        <v>38324</v>
      </c>
      <c r="B1239" s="167">
        <v>1.339</v>
      </c>
    </row>
    <row r="1240" spans="1:2">
      <c r="A1240" s="164">
        <v>38327</v>
      </c>
      <c r="B1240" s="167">
        <v>1.3431</v>
      </c>
    </row>
    <row r="1241" spans="1:2">
      <c r="A1241" s="164">
        <v>38328</v>
      </c>
      <c r="B1241" s="167">
        <v>1.3436999999999999</v>
      </c>
    </row>
    <row r="1242" spans="1:2">
      <c r="A1242" s="164">
        <v>38329</v>
      </c>
      <c r="B1242" s="167">
        <v>1.3251999999999999</v>
      </c>
    </row>
    <row r="1243" spans="1:2">
      <c r="A1243" s="164">
        <v>38330</v>
      </c>
      <c r="B1243" s="167">
        <v>1.3273999999999999</v>
      </c>
    </row>
    <row r="1244" spans="1:2">
      <c r="A1244" s="164">
        <v>38331</v>
      </c>
      <c r="B1244" s="167">
        <v>1.3224</v>
      </c>
    </row>
    <row r="1245" spans="1:2">
      <c r="A1245" s="164">
        <v>38334</v>
      </c>
      <c r="B1245" s="167">
        <v>1.3309</v>
      </c>
    </row>
    <row r="1246" spans="1:2">
      <c r="A1246" s="164">
        <v>38335</v>
      </c>
      <c r="B1246" s="167">
        <v>1.3280000000000001</v>
      </c>
    </row>
    <row r="1247" spans="1:2">
      <c r="A1247" s="164">
        <v>38336</v>
      </c>
      <c r="B1247" s="167">
        <v>1.3429</v>
      </c>
    </row>
    <row r="1248" spans="1:2">
      <c r="A1248" s="164">
        <v>38337</v>
      </c>
      <c r="B1248" s="167">
        <v>1.3287</v>
      </c>
    </row>
    <row r="1249" spans="1:2">
      <c r="A1249" s="164">
        <v>38338</v>
      </c>
      <c r="B1249" s="167">
        <v>1.3294999999999999</v>
      </c>
    </row>
    <row r="1250" spans="1:2">
      <c r="A1250" s="164">
        <v>38341</v>
      </c>
      <c r="B1250" s="167">
        <v>1.3395999999999999</v>
      </c>
    </row>
    <row r="1251" spans="1:2">
      <c r="A1251" s="164">
        <v>38342</v>
      </c>
      <c r="B1251" s="167">
        <v>1.3376999999999999</v>
      </c>
    </row>
    <row r="1252" spans="1:2">
      <c r="A1252" s="164">
        <v>38343</v>
      </c>
      <c r="B1252" s="167">
        <v>1.339</v>
      </c>
    </row>
    <row r="1253" spans="1:2">
      <c r="A1253" s="164">
        <v>38344</v>
      </c>
      <c r="B1253" s="167">
        <v>1.3491</v>
      </c>
    </row>
    <row r="1254" spans="1:2">
      <c r="A1254" s="164">
        <v>38345</v>
      </c>
      <c r="B1254" s="167">
        <v>1.3535999999999999</v>
      </c>
    </row>
    <row r="1255" spans="1:2">
      <c r="A1255" s="164">
        <v>38348</v>
      </c>
      <c r="B1255" s="167">
        <v>1.3625</v>
      </c>
    </row>
    <row r="1256" spans="1:2">
      <c r="A1256" s="164">
        <v>38349</v>
      </c>
      <c r="B1256" s="167">
        <v>1.3621000000000001</v>
      </c>
    </row>
    <row r="1257" spans="1:2">
      <c r="A1257" s="164">
        <v>38350</v>
      </c>
      <c r="B1257" s="167">
        <v>1.3568</v>
      </c>
    </row>
    <row r="1258" spans="1:2">
      <c r="A1258" s="164">
        <v>38351</v>
      </c>
      <c r="B1258" s="167">
        <v>1.3623000000000001</v>
      </c>
    </row>
    <row r="1259" spans="1:2">
      <c r="A1259" s="164">
        <v>38352</v>
      </c>
      <c r="B1259" s="167">
        <v>1.3537999999999999</v>
      </c>
    </row>
    <row r="1260" spans="1:2">
      <c r="A1260" s="164">
        <v>38355</v>
      </c>
      <c r="B1260" s="167">
        <v>1.3475999999999999</v>
      </c>
    </row>
    <row r="1261" spans="1:2">
      <c r="A1261" s="164">
        <v>38356</v>
      </c>
      <c r="B1261" s="167">
        <v>1.3294999999999999</v>
      </c>
    </row>
    <row r="1262" spans="1:2">
      <c r="A1262" s="164">
        <v>38357</v>
      </c>
      <c r="B1262" s="167">
        <v>1.3291999999999999</v>
      </c>
    </row>
    <row r="1263" spans="1:2">
      <c r="A1263" s="164">
        <v>38358</v>
      </c>
      <c r="B1263" s="167">
        <v>1.3187</v>
      </c>
    </row>
    <row r="1264" spans="1:2">
      <c r="A1264" s="164">
        <v>38359</v>
      </c>
      <c r="B1264" s="167">
        <v>1.3062</v>
      </c>
    </row>
    <row r="1265" spans="1:2">
      <c r="A1265" s="164">
        <v>38362</v>
      </c>
      <c r="B1265" s="167">
        <v>1.3109</v>
      </c>
    </row>
    <row r="1266" spans="1:2">
      <c r="A1266" s="164">
        <v>38363</v>
      </c>
      <c r="B1266" s="167">
        <v>1.3161</v>
      </c>
    </row>
    <row r="1267" spans="1:2">
      <c r="A1267" s="164">
        <v>38364</v>
      </c>
      <c r="B1267" s="167">
        <v>1.3281000000000001</v>
      </c>
    </row>
    <row r="1268" spans="1:2">
      <c r="A1268" s="164">
        <v>38365</v>
      </c>
      <c r="B1268" s="167">
        <v>1.3207</v>
      </c>
    </row>
    <row r="1269" spans="1:2">
      <c r="A1269" s="164">
        <v>38366</v>
      </c>
      <c r="B1269" s="167">
        <v>1.3106</v>
      </c>
    </row>
    <row r="1270" spans="1:2">
      <c r="A1270" s="164">
        <v>38370</v>
      </c>
      <c r="B1270" s="167">
        <v>1.3043</v>
      </c>
    </row>
    <row r="1271" spans="1:2">
      <c r="A1271" s="164">
        <v>38371</v>
      </c>
      <c r="B1271" s="167">
        <v>1.3036000000000001</v>
      </c>
    </row>
    <row r="1272" spans="1:2">
      <c r="A1272" s="164">
        <v>38372</v>
      </c>
      <c r="B1272" s="167">
        <v>1.2959000000000001</v>
      </c>
    </row>
    <row r="1273" spans="1:2">
      <c r="A1273" s="164">
        <v>38373</v>
      </c>
      <c r="B1273" s="167">
        <v>1.3048999999999999</v>
      </c>
    </row>
    <row r="1274" spans="1:2">
      <c r="A1274" s="164">
        <v>38376</v>
      </c>
      <c r="B1274" s="167">
        <v>1.3041</v>
      </c>
    </row>
    <row r="1275" spans="1:2">
      <c r="A1275" s="164">
        <v>38377</v>
      </c>
      <c r="B1275" s="167">
        <v>1.2954000000000001</v>
      </c>
    </row>
    <row r="1276" spans="1:2">
      <c r="A1276" s="164">
        <v>38378</v>
      </c>
      <c r="B1276" s="167">
        <v>1.3081</v>
      </c>
    </row>
    <row r="1277" spans="1:2">
      <c r="A1277" s="164">
        <v>38379</v>
      </c>
      <c r="B1277" s="167">
        <v>1.3031999999999999</v>
      </c>
    </row>
    <row r="1278" spans="1:2">
      <c r="A1278" s="164">
        <v>38380</v>
      </c>
      <c r="B1278" s="167">
        <v>1.3032999999999999</v>
      </c>
    </row>
    <row r="1279" spans="1:2">
      <c r="A1279" s="164">
        <v>38383</v>
      </c>
      <c r="B1279" s="167">
        <v>1.3048999999999999</v>
      </c>
    </row>
    <row r="1280" spans="1:2">
      <c r="A1280" s="164">
        <v>38384</v>
      </c>
      <c r="B1280" s="167">
        <v>1.3017000000000001</v>
      </c>
    </row>
    <row r="1281" spans="1:2">
      <c r="A1281" s="164">
        <v>38385</v>
      </c>
      <c r="B1281" s="167">
        <v>1.3015000000000001</v>
      </c>
    </row>
    <row r="1282" spans="1:2">
      <c r="A1282" s="164">
        <v>38386</v>
      </c>
      <c r="B1282" s="167">
        <v>1.2959000000000001</v>
      </c>
    </row>
    <row r="1283" spans="1:2">
      <c r="A1283" s="164">
        <v>38387</v>
      </c>
      <c r="B1283" s="167">
        <v>1.2927</v>
      </c>
    </row>
    <row r="1284" spans="1:2">
      <c r="A1284" s="164">
        <v>38390</v>
      </c>
      <c r="B1284" s="167">
        <v>1.2773000000000001</v>
      </c>
    </row>
    <row r="1285" spans="1:2">
      <c r="A1285" s="164">
        <v>38391</v>
      </c>
      <c r="B1285" s="167">
        <v>1.2783</v>
      </c>
    </row>
    <row r="1286" spans="1:2">
      <c r="A1286" s="164">
        <v>38392</v>
      </c>
      <c r="B1286" s="167">
        <v>1.2797000000000001</v>
      </c>
    </row>
    <row r="1287" spans="1:2">
      <c r="A1287" s="164">
        <v>38393</v>
      </c>
      <c r="B1287" s="167">
        <v>1.2882</v>
      </c>
    </row>
    <row r="1288" spans="1:2">
      <c r="A1288" s="164">
        <v>38394</v>
      </c>
      <c r="B1288" s="167">
        <v>1.2864</v>
      </c>
    </row>
    <row r="1289" spans="1:2">
      <c r="A1289" s="164">
        <v>38397</v>
      </c>
      <c r="B1289" s="167">
        <v>1.2981</v>
      </c>
    </row>
    <row r="1290" spans="1:2">
      <c r="A1290" s="164">
        <v>38398</v>
      </c>
      <c r="B1290" s="167">
        <v>1.2986</v>
      </c>
    </row>
    <row r="1291" spans="1:2">
      <c r="A1291" s="164">
        <v>38399</v>
      </c>
      <c r="B1291" s="167">
        <v>1.2994000000000001</v>
      </c>
    </row>
    <row r="1292" spans="1:2">
      <c r="A1292" s="164">
        <v>38400</v>
      </c>
      <c r="B1292" s="167">
        <v>1.3083</v>
      </c>
    </row>
    <row r="1293" spans="1:2">
      <c r="A1293" s="164">
        <v>38401</v>
      </c>
      <c r="B1293" s="167">
        <v>1.3075000000000001</v>
      </c>
    </row>
    <row r="1294" spans="1:2">
      <c r="A1294" s="164">
        <v>38405</v>
      </c>
      <c r="B1294" s="167">
        <v>1.323</v>
      </c>
    </row>
    <row r="1295" spans="1:2">
      <c r="A1295" s="164">
        <v>38406</v>
      </c>
      <c r="B1295" s="167">
        <v>1.3208</v>
      </c>
    </row>
    <row r="1296" spans="1:2">
      <c r="A1296" s="164">
        <v>38407</v>
      </c>
      <c r="B1296" s="167">
        <v>1.3205</v>
      </c>
    </row>
    <row r="1297" spans="1:2">
      <c r="A1297" s="164">
        <v>38408</v>
      </c>
      <c r="B1297" s="167">
        <v>1.3194999999999999</v>
      </c>
    </row>
    <row r="1298" spans="1:2">
      <c r="A1298" s="164">
        <v>38411</v>
      </c>
      <c r="B1298" s="167">
        <v>1.3273999999999999</v>
      </c>
    </row>
    <row r="1299" spans="1:2">
      <c r="A1299" s="164">
        <v>38412</v>
      </c>
      <c r="B1299" s="167">
        <v>1.3189</v>
      </c>
    </row>
    <row r="1300" spans="1:2">
      <c r="A1300" s="164">
        <v>38413</v>
      </c>
      <c r="B1300" s="167">
        <v>1.3127</v>
      </c>
    </row>
    <row r="1301" spans="1:2">
      <c r="A1301" s="164">
        <v>38414</v>
      </c>
      <c r="B1301" s="167">
        <v>1.3129999999999999</v>
      </c>
    </row>
    <row r="1302" spans="1:2">
      <c r="A1302" s="164">
        <v>38415</v>
      </c>
      <c r="B1302" s="167">
        <v>1.3244</v>
      </c>
    </row>
    <row r="1303" spans="1:2">
      <c r="A1303" s="164">
        <v>38418</v>
      </c>
      <c r="B1303" s="167">
        <v>1.3203</v>
      </c>
    </row>
    <row r="1304" spans="1:2">
      <c r="A1304" s="164">
        <v>38419</v>
      </c>
      <c r="B1304" s="167">
        <v>1.3342000000000001</v>
      </c>
    </row>
    <row r="1305" spans="1:2">
      <c r="A1305" s="164">
        <v>38420</v>
      </c>
      <c r="B1305" s="167">
        <v>1.3384</v>
      </c>
    </row>
    <row r="1306" spans="1:2">
      <c r="A1306" s="164">
        <v>38421</v>
      </c>
      <c r="B1306" s="167">
        <v>1.3409</v>
      </c>
    </row>
    <row r="1307" spans="1:2">
      <c r="A1307" s="164">
        <v>38422</v>
      </c>
      <c r="B1307" s="167">
        <v>1.3465</v>
      </c>
    </row>
    <row r="1308" spans="1:2">
      <c r="A1308" s="164">
        <v>38425</v>
      </c>
      <c r="B1308" s="167">
        <v>1.3346</v>
      </c>
    </row>
    <row r="1309" spans="1:2">
      <c r="A1309" s="164">
        <v>38426</v>
      </c>
      <c r="B1309" s="167">
        <v>1.3314999999999999</v>
      </c>
    </row>
    <row r="1310" spans="1:2">
      <c r="A1310" s="164">
        <v>38427</v>
      </c>
      <c r="B1310" s="167">
        <v>1.3423</v>
      </c>
    </row>
    <row r="1311" spans="1:2">
      <c r="A1311" s="164">
        <v>38428</v>
      </c>
      <c r="B1311" s="167">
        <v>1.3372999999999999</v>
      </c>
    </row>
    <row r="1312" spans="1:2">
      <c r="A1312" s="164">
        <v>38429</v>
      </c>
      <c r="B1312" s="167">
        <v>1.3310999999999999</v>
      </c>
    </row>
    <row r="1313" spans="1:2">
      <c r="A1313" s="164">
        <v>38432</v>
      </c>
      <c r="B1313" s="167">
        <v>1.3165</v>
      </c>
    </row>
    <row r="1314" spans="1:2">
      <c r="A1314" s="164">
        <v>38433</v>
      </c>
      <c r="B1314" s="167">
        <v>1.321</v>
      </c>
    </row>
    <row r="1315" spans="1:2">
      <c r="A1315" s="164">
        <v>38434</v>
      </c>
      <c r="B1315" s="167">
        <v>1.3005</v>
      </c>
    </row>
    <row r="1316" spans="1:2">
      <c r="A1316" s="164">
        <v>38435</v>
      </c>
      <c r="B1316" s="167">
        <v>1.2957000000000001</v>
      </c>
    </row>
    <row r="1317" spans="1:2">
      <c r="A1317" s="164">
        <v>38436</v>
      </c>
      <c r="B1317" s="167">
        <v>1.2954000000000001</v>
      </c>
    </row>
    <row r="1318" spans="1:2">
      <c r="A1318" s="164">
        <v>38439</v>
      </c>
      <c r="B1318" s="167">
        <v>1.2877000000000001</v>
      </c>
    </row>
    <row r="1319" spans="1:2">
      <c r="A1319" s="164">
        <v>38440</v>
      </c>
      <c r="B1319" s="167">
        <v>1.2912999999999999</v>
      </c>
    </row>
    <row r="1320" spans="1:2">
      <c r="A1320" s="164">
        <v>38441</v>
      </c>
      <c r="B1320" s="167">
        <v>1.2944</v>
      </c>
    </row>
    <row r="1321" spans="1:2">
      <c r="A1321" s="164">
        <v>38442</v>
      </c>
      <c r="B1321" s="167">
        <v>1.2968999999999999</v>
      </c>
    </row>
    <row r="1322" spans="1:2">
      <c r="A1322" s="164">
        <v>38443</v>
      </c>
      <c r="B1322" s="167">
        <v>1.2896000000000001</v>
      </c>
    </row>
    <row r="1323" spans="1:2">
      <c r="A1323" s="164">
        <v>38446</v>
      </c>
      <c r="B1323" s="167">
        <v>1.2838000000000001</v>
      </c>
    </row>
    <row r="1324" spans="1:2">
      <c r="A1324" s="164">
        <v>38447</v>
      </c>
      <c r="B1324" s="167">
        <v>1.2842</v>
      </c>
    </row>
    <row r="1325" spans="1:2">
      <c r="A1325" s="164">
        <v>38448</v>
      </c>
      <c r="B1325" s="167">
        <v>1.2867999999999999</v>
      </c>
    </row>
    <row r="1326" spans="1:2">
      <c r="A1326" s="164">
        <v>38449</v>
      </c>
      <c r="B1326" s="167">
        <v>1.2906</v>
      </c>
    </row>
    <row r="1327" spans="1:2">
      <c r="A1327" s="164">
        <v>38450</v>
      </c>
      <c r="B1327" s="167">
        <v>1.2911999999999999</v>
      </c>
    </row>
    <row r="1328" spans="1:2">
      <c r="A1328" s="164">
        <v>38453</v>
      </c>
      <c r="B1328" s="167">
        <v>1.2971999999999999</v>
      </c>
    </row>
    <row r="1329" spans="1:2">
      <c r="A1329" s="164">
        <v>38454</v>
      </c>
      <c r="B1329" s="167">
        <v>1.2873000000000001</v>
      </c>
    </row>
    <row r="1330" spans="1:2">
      <c r="A1330" s="164">
        <v>38455</v>
      </c>
      <c r="B1330" s="167">
        <v>1.2918000000000001</v>
      </c>
    </row>
    <row r="1331" spans="1:2">
      <c r="A1331" s="164">
        <v>38456</v>
      </c>
      <c r="B1331" s="167">
        <v>1.2819</v>
      </c>
    </row>
    <row r="1332" spans="1:2">
      <c r="A1332" s="164">
        <v>38457</v>
      </c>
      <c r="B1332" s="167">
        <v>1.2927999999999999</v>
      </c>
    </row>
    <row r="1333" spans="1:2">
      <c r="A1333" s="164">
        <v>38460</v>
      </c>
      <c r="B1333" s="167">
        <v>1.3037000000000001</v>
      </c>
    </row>
    <row r="1334" spans="1:2">
      <c r="A1334" s="164">
        <v>38461</v>
      </c>
      <c r="B1334" s="167">
        <v>1.3033999999999999</v>
      </c>
    </row>
    <row r="1335" spans="1:2">
      <c r="A1335" s="164">
        <v>38462</v>
      </c>
      <c r="B1335" s="167">
        <v>1.3080000000000001</v>
      </c>
    </row>
    <row r="1336" spans="1:2">
      <c r="A1336" s="164">
        <v>38463</v>
      </c>
      <c r="B1336" s="167">
        <v>1.3092999999999999</v>
      </c>
    </row>
    <row r="1337" spans="1:2">
      <c r="A1337" s="164">
        <v>38464</v>
      </c>
      <c r="B1337" s="167">
        <v>1.3068</v>
      </c>
    </row>
    <row r="1338" spans="1:2">
      <c r="A1338" s="164">
        <v>38467</v>
      </c>
      <c r="B1338" s="167">
        <v>1.2984</v>
      </c>
    </row>
    <row r="1339" spans="1:2">
      <c r="A1339" s="164">
        <v>38468</v>
      </c>
      <c r="B1339" s="167">
        <v>1.2964</v>
      </c>
    </row>
    <row r="1340" spans="1:2">
      <c r="A1340" s="164">
        <v>38469</v>
      </c>
      <c r="B1340" s="167">
        <v>1.2938000000000001</v>
      </c>
    </row>
    <row r="1341" spans="1:2">
      <c r="A1341" s="164">
        <v>38470</v>
      </c>
      <c r="B1341" s="167">
        <v>1.2916000000000001</v>
      </c>
    </row>
    <row r="1342" spans="1:2">
      <c r="A1342" s="164">
        <v>38471</v>
      </c>
      <c r="B1342" s="167">
        <v>1.2919</v>
      </c>
    </row>
    <row r="1343" spans="1:2">
      <c r="A1343" s="164">
        <v>38474</v>
      </c>
      <c r="B1343" s="167">
        <v>1.2857000000000001</v>
      </c>
    </row>
    <row r="1344" spans="1:2">
      <c r="A1344" s="164">
        <v>38475</v>
      </c>
      <c r="B1344" s="167">
        <v>1.2888999999999999</v>
      </c>
    </row>
    <row r="1345" spans="1:2">
      <c r="A1345" s="164">
        <v>38476</v>
      </c>
      <c r="B1345" s="167">
        <v>1.2936000000000001</v>
      </c>
    </row>
    <row r="1346" spans="1:2">
      <c r="A1346" s="164">
        <v>38477</v>
      </c>
      <c r="B1346" s="167">
        <v>1.2936000000000001</v>
      </c>
    </row>
    <row r="1347" spans="1:2">
      <c r="A1347" s="164">
        <v>38478</v>
      </c>
      <c r="B1347" s="167">
        <v>1.2831999999999999</v>
      </c>
    </row>
    <row r="1348" spans="1:2">
      <c r="A1348" s="164">
        <v>38481</v>
      </c>
      <c r="B1348" s="167">
        <v>1.2839</v>
      </c>
    </row>
    <row r="1349" spans="1:2">
      <c r="A1349" s="164">
        <v>38482</v>
      </c>
      <c r="B1349" s="167">
        <v>1.2877000000000001</v>
      </c>
    </row>
    <row r="1350" spans="1:2">
      <c r="A1350" s="164">
        <v>38483</v>
      </c>
      <c r="B1350" s="167">
        <v>1.2803</v>
      </c>
    </row>
    <row r="1351" spans="1:2">
      <c r="A1351" s="164">
        <v>38484</v>
      </c>
      <c r="B1351" s="167">
        <v>1.2706</v>
      </c>
    </row>
    <row r="1352" spans="1:2">
      <c r="A1352" s="164">
        <v>38485</v>
      </c>
      <c r="B1352" s="167">
        <v>1.2645</v>
      </c>
    </row>
    <row r="1353" spans="1:2">
      <c r="A1353" s="164">
        <v>38488</v>
      </c>
      <c r="B1353" s="167">
        <v>1.2629999999999999</v>
      </c>
    </row>
    <row r="1354" spans="1:2">
      <c r="A1354" s="164">
        <v>38489</v>
      </c>
      <c r="B1354" s="167">
        <v>1.2644</v>
      </c>
    </row>
    <row r="1355" spans="1:2">
      <c r="A1355" s="164">
        <v>38490</v>
      </c>
      <c r="B1355" s="167">
        <v>1.266</v>
      </c>
    </row>
    <row r="1356" spans="1:2">
      <c r="A1356" s="164">
        <v>38491</v>
      </c>
      <c r="B1356" s="167">
        <v>1.2627999999999999</v>
      </c>
    </row>
    <row r="1357" spans="1:2">
      <c r="A1357" s="164">
        <v>38492</v>
      </c>
      <c r="B1357" s="167">
        <v>1.2553000000000001</v>
      </c>
    </row>
    <row r="1358" spans="1:2">
      <c r="A1358" s="164">
        <v>38495</v>
      </c>
      <c r="B1358" s="167">
        <v>1.2575000000000001</v>
      </c>
    </row>
    <row r="1359" spans="1:2">
      <c r="A1359" s="164">
        <v>38496</v>
      </c>
      <c r="B1359" s="167">
        <v>1.2587999999999999</v>
      </c>
    </row>
    <row r="1360" spans="1:2">
      <c r="A1360" s="164">
        <v>38497</v>
      </c>
      <c r="B1360" s="167">
        <v>1.2602</v>
      </c>
    </row>
    <row r="1361" spans="1:2">
      <c r="A1361" s="164">
        <v>38498</v>
      </c>
      <c r="B1361" s="167">
        <v>1.2517</v>
      </c>
    </row>
    <row r="1362" spans="1:2">
      <c r="A1362" s="164">
        <v>38499</v>
      </c>
      <c r="B1362" s="167">
        <v>1.2567999999999999</v>
      </c>
    </row>
    <row r="1363" spans="1:2">
      <c r="A1363" s="164">
        <v>38503</v>
      </c>
      <c r="B1363" s="167">
        <v>1.2349000000000001</v>
      </c>
    </row>
    <row r="1364" spans="1:2">
      <c r="A1364" s="164">
        <v>38504</v>
      </c>
      <c r="B1364" s="167">
        <v>1.2232000000000001</v>
      </c>
    </row>
    <row r="1365" spans="1:2">
      <c r="A1365" s="164">
        <v>38505</v>
      </c>
      <c r="B1365" s="167">
        <v>1.2265999999999999</v>
      </c>
    </row>
    <row r="1366" spans="1:2">
      <c r="A1366" s="164">
        <v>38506</v>
      </c>
      <c r="B1366" s="167">
        <v>1.2226999999999999</v>
      </c>
    </row>
    <row r="1367" spans="1:2">
      <c r="A1367" s="164">
        <v>38509</v>
      </c>
      <c r="B1367" s="167">
        <v>1.2267999999999999</v>
      </c>
    </row>
    <row r="1368" spans="1:2">
      <c r="A1368" s="164">
        <v>38510</v>
      </c>
      <c r="B1368" s="167">
        <v>1.2277</v>
      </c>
    </row>
    <row r="1369" spans="1:2">
      <c r="A1369" s="164">
        <v>38511</v>
      </c>
      <c r="B1369" s="167">
        <v>1.232</v>
      </c>
    </row>
    <row r="1370" spans="1:2">
      <c r="A1370" s="164">
        <v>38512</v>
      </c>
      <c r="B1370" s="167">
        <v>1.2216</v>
      </c>
    </row>
    <row r="1371" spans="1:2">
      <c r="A1371" s="164">
        <v>38513</v>
      </c>
      <c r="B1371" s="167">
        <v>1.2126999999999999</v>
      </c>
    </row>
    <row r="1372" spans="1:2">
      <c r="A1372" s="164">
        <v>38516</v>
      </c>
      <c r="B1372" s="167">
        <v>1.2035</v>
      </c>
    </row>
    <row r="1373" spans="1:2">
      <c r="A1373" s="164">
        <v>38517</v>
      </c>
      <c r="B1373" s="167">
        <v>1.2038</v>
      </c>
    </row>
    <row r="1374" spans="1:2">
      <c r="A1374" s="164">
        <v>38518</v>
      </c>
      <c r="B1374" s="167">
        <v>1.2105999999999999</v>
      </c>
    </row>
    <row r="1375" spans="1:2">
      <c r="A1375" s="164">
        <v>38519</v>
      </c>
      <c r="B1375" s="167">
        <v>1.2089000000000001</v>
      </c>
    </row>
    <row r="1376" spans="1:2">
      <c r="A1376" s="164">
        <v>38520</v>
      </c>
      <c r="B1376" s="167">
        <v>1.224</v>
      </c>
    </row>
    <row r="1377" spans="1:2">
      <c r="A1377" s="164">
        <v>38523</v>
      </c>
      <c r="B1377" s="167">
        <v>1.214</v>
      </c>
    </row>
    <row r="1378" spans="1:2">
      <c r="A1378" s="164">
        <v>38524</v>
      </c>
      <c r="B1378" s="167">
        <v>1.2134</v>
      </c>
    </row>
    <row r="1379" spans="1:2">
      <c r="A1379" s="164">
        <v>38525</v>
      </c>
      <c r="B1379" s="167">
        <v>1.2130000000000001</v>
      </c>
    </row>
    <row r="1380" spans="1:2">
      <c r="A1380" s="164">
        <v>38526</v>
      </c>
      <c r="B1380" s="167">
        <v>1.2054</v>
      </c>
    </row>
    <row r="1381" spans="1:2">
      <c r="A1381" s="164">
        <v>38527</v>
      </c>
      <c r="B1381" s="167">
        <v>1.2088000000000001</v>
      </c>
    </row>
    <row r="1382" spans="1:2">
      <c r="A1382" s="164">
        <v>38530</v>
      </c>
      <c r="B1382" s="167">
        <v>1.2152000000000001</v>
      </c>
    </row>
    <row r="1383" spans="1:2">
      <c r="A1383" s="164">
        <v>38531</v>
      </c>
      <c r="B1383" s="167">
        <v>1.2078</v>
      </c>
    </row>
    <row r="1384" spans="1:2">
      <c r="A1384" s="164">
        <v>38532</v>
      </c>
      <c r="B1384" s="167">
        <v>1.2101</v>
      </c>
    </row>
    <row r="1385" spans="1:2">
      <c r="A1385" s="164">
        <v>38533</v>
      </c>
      <c r="B1385" s="167">
        <v>1.2098</v>
      </c>
    </row>
    <row r="1386" spans="1:2">
      <c r="A1386" s="164">
        <v>38534</v>
      </c>
      <c r="B1386" s="167">
        <v>1.1957</v>
      </c>
    </row>
    <row r="1387" spans="1:2">
      <c r="A1387" s="164">
        <v>38538</v>
      </c>
      <c r="B1387" s="167">
        <v>1.1917</v>
      </c>
    </row>
    <row r="1388" spans="1:2">
      <c r="A1388" s="164">
        <v>38539</v>
      </c>
      <c r="B1388" s="167">
        <v>1.1918</v>
      </c>
    </row>
    <row r="1389" spans="1:2">
      <c r="A1389" s="164">
        <v>38540</v>
      </c>
      <c r="B1389" s="167">
        <v>1.1928000000000001</v>
      </c>
    </row>
    <row r="1390" spans="1:2">
      <c r="A1390" s="164">
        <v>38541</v>
      </c>
      <c r="B1390" s="167">
        <v>1.1934</v>
      </c>
    </row>
    <row r="1391" spans="1:2">
      <c r="A1391" s="164">
        <v>38544</v>
      </c>
      <c r="B1391" s="167">
        <v>1.2065999999999999</v>
      </c>
    </row>
    <row r="1392" spans="1:2">
      <c r="A1392" s="164">
        <v>38545</v>
      </c>
      <c r="B1392" s="167">
        <v>1.22</v>
      </c>
    </row>
    <row r="1393" spans="1:2">
      <c r="A1393" s="164">
        <v>38546</v>
      </c>
      <c r="B1393" s="167">
        <v>1.2090000000000001</v>
      </c>
    </row>
    <row r="1394" spans="1:2">
      <c r="A1394" s="164">
        <v>38547</v>
      </c>
      <c r="B1394" s="167">
        <v>1.2089000000000001</v>
      </c>
    </row>
    <row r="1395" spans="1:2">
      <c r="A1395" s="164">
        <v>38548</v>
      </c>
      <c r="B1395" s="167">
        <v>1.2037</v>
      </c>
    </row>
    <row r="1396" spans="1:2">
      <c r="A1396" s="164">
        <v>38551</v>
      </c>
      <c r="B1396" s="167">
        <v>1.2077</v>
      </c>
    </row>
    <row r="1397" spans="1:2">
      <c r="A1397" s="164">
        <v>38552</v>
      </c>
      <c r="B1397" s="167">
        <v>1.2000999999999999</v>
      </c>
    </row>
    <row r="1398" spans="1:2">
      <c r="A1398" s="164">
        <v>38553</v>
      </c>
      <c r="B1398" s="167">
        <v>1.2045999999999999</v>
      </c>
    </row>
    <row r="1399" spans="1:2">
      <c r="A1399" s="164">
        <v>38554</v>
      </c>
      <c r="B1399" s="167">
        <v>1.2113</v>
      </c>
    </row>
    <row r="1400" spans="1:2">
      <c r="A1400" s="164">
        <v>38555</v>
      </c>
      <c r="B1400" s="167">
        <v>1.2079</v>
      </c>
    </row>
    <row r="1401" spans="1:2">
      <c r="A1401" s="164">
        <v>38558</v>
      </c>
      <c r="B1401" s="167">
        <v>1.2054</v>
      </c>
    </row>
    <row r="1402" spans="1:2">
      <c r="A1402" s="164">
        <v>38559</v>
      </c>
      <c r="B1402" s="167">
        <v>1.2007000000000001</v>
      </c>
    </row>
    <row r="1403" spans="1:2">
      <c r="A1403" s="164">
        <v>38560</v>
      </c>
      <c r="B1403" s="167">
        <v>1.2048000000000001</v>
      </c>
    </row>
    <row r="1404" spans="1:2">
      <c r="A1404" s="164">
        <v>38561</v>
      </c>
      <c r="B1404" s="167">
        <v>1.2121</v>
      </c>
    </row>
    <row r="1405" spans="1:2">
      <c r="A1405" s="164">
        <v>38562</v>
      </c>
      <c r="B1405" s="167">
        <v>1.2129000000000001</v>
      </c>
    </row>
    <row r="1406" spans="1:2">
      <c r="A1406" s="164">
        <v>38565</v>
      </c>
      <c r="B1406" s="167">
        <v>1.2195</v>
      </c>
    </row>
    <row r="1407" spans="1:2">
      <c r="A1407" s="164">
        <v>38566</v>
      </c>
      <c r="B1407" s="167">
        <v>1.2209000000000001</v>
      </c>
    </row>
    <row r="1408" spans="1:2">
      <c r="A1408" s="164">
        <v>38567</v>
      </c>
      <c r="B1408" s="167">
        <v>1.2337</v>
      </c>
    </row>
    <row r="1409" spans="1:2">
      <c r="A1409" s="164">
        <v>38568</v>
      </c>
      <c r="B1409" s="167">
        <v>1.2383</v>
      </c>
    </row>
    <row r="1410" spans="1:2">
      <c r="A1410" s="164">
        <v>38569</v>
      </c>
      <c r="B1410" s="167">
        <v>1.2326999999999999</v>
      </c>
    </row>
    <row r="1411" spans="1:2">
      <c r="A1411" s="164">
        <v>38572</v>
      </c>
      <c r="B1411" s="167">
        <v>1.2361</v>
      </c>
    </row>
    <row r="1412" spans="1:2">
      <c r="A1412" s="164">
        <v>38573</v>
      </c>
      <c r="B1412" s="167">
        <v>1.2346999999999999</v>
      </c>
    </row>
    <row r="1413" spans="1:2">
      <c r="A1413" s="164">
        <v>38574</v>
      </c>
      <c r="B1413" s="167">
        <v>1.2344999999999999</v>
      </c>
    </row>
    <row r="1414" spans="1:2">
      <c r="A1414" s="164">
        <v>38575</v>
      </c>
      <c r="B1414" s="167">
        <v>1.2434000000000001</v>
      </c>
    </row>
    <row r="1415" spans="1:2">
      <c r="A1415" s="164">
        <v>38576</v>
      </c>
      <c r="B1415" s="167">
        <v>1.2427999999999999</v>
      </c>
    </row>
    <row r="1416" spans="1:2">
      <c r="A1416" s="164">
        <v>38579</v>
      </c>
      <c r="B1416" s="167">
        <v>1.2362</v>
      </c>
    </row>
    <row r="1417" spans="1:2">
      <c r="A1417" s="164">
        <v>38580</v>
      </c>
      <c r="B1417" s="167">
        <v>1.2342</v>
      </c>
    </row>
    <row r="1418" spans="1:2">
      <c r="A1418" s="164">
        <v>38581</v>
      </c>
      <c r="B1418" s="167">
        <v>1.2290000000000001</v>
      </c>
    </row>
    <row r="1419" spans="1:2">
      <c r="A1419" s="164">
        <v>38582</v>
      </c>
      <c r="B1419" s="167">
        <v>1.2178</v>
      </c>
    </row>
    <row r="1420" spans="1:2">
      <c r="A1420" s="164">
        <v>38583</v>
      </c>
      <c r="B1420" s="167">
        <v>1.2146999999999999</v>
      </c>
    </row>
    <row r="1421" spans="1:2">
      <c r="A1421" s="164">
        <v>38586</v>
      </c>
      <c r="B1421" s="167">
        <v>1.2235</v>
      </c>
    </row>
    <row r="1422" spans="1:2">
      <c r="A1422" s="164">
        <v>38587</v>
      </c>
      <c r="B1422" s="167">
        <v>1.2213000000000001</v>
      </c>
    </row>
    <row r="1423" spans="1:2">
      <c r="A1423" s="164">
        <v>38588</v>
      </c>
      <c r="B1423" s="167">
        <v>1.2239</v>
      </c>
    </row>
    <row r="1424" spans="1:2">
      <c r="A1424" s="164">
        <v>38589</v>
      </c>
      <c r="B1424" s="167">
        <v>1.2311000000000001</v>
      </c>
    </row>
    <row r="1425" spans="1:2">
      <c r="A1425" s="164">
        <v>38590</v>
      </c>
      <c r="B1425" s="167">
        <v>1.2323999999999999</v>
      </c>
    </row>
    <row r="1426" spans="1:2">
      <c r="A1426" s="164">
        <v>38593</v>
      </c>
      <c r="B1426" s="167">
        <v>1.2248000000000001</v>
      </c>
    </row>
    <row r="1427" spans="1:2">
      <c r="A1427" s="164">
        <v>38594</v>
      </c>
      <c r="B1427" s="167">
        <v>1.2203999999999999</v>
      </c>
    </row>
    <row r="1428" spans="1:2">
      <c r="A1428" s="164">
        <v>38595</v>
      </c>
      <c r="B1428" s="167">
        <v>1.2330000000000001</v>
      </c>
    </row>
    <row r="1429" spans="1:2">
      <c r="A1429" s="164">
        <v>38596</v>
      </c>
      <c r="B1429" s="167">
        <v>1.2446999999999999</v>
      </c>
    </row>
    <row r="1430" spans="1:2">
      <c r="A1430" s="164">
        <v>38597</v>
      </c>
      <c r="B1430" s="167">
        <v>1.2538</v>
      </c>
    </row>
    <row r="1431" spans="1:2">
      <c r="A1431" s="164">
        <v>38601</v>
      </c>
      <c r="B1431" s="167">
        <v>1.2483</v>
      </c>
    </row>
    <row r="1432" spans="1:2">
      <c r="A1432" s="164">
        <v>38602</v>
      </c>
      <c r="B1432" s="167">
        <v>1.2439</v>
      </c>
    </row>
    <row r="1433" spans="1:2">
      <c r="A1433" s="164">
        <v>38603</v>
      </c>
      <c r="B1433" s="167">
        <v>1.24</v>
      </c>
    </row>
    <row r="1434" spans="1:2">
      <c r="A1434" s="164">
        <v>38604</v>
      </c>
      <c r="B1434" s="167">
        <v>1.2433000000000001</v>
      </c>
    </row>
    <row r="1435" spans="1:2">
      <c r="A1435" s="164">
        <v>38607</v>
      </c>
      <c r="B1435" s="167">
        <v>1.2287999999999999</v>
      </c>
    </row>
    <row r="1436" spans="1:2">
      <c r="A1436" s="164">
        <v>38608</v>
      </c>
      <c r="B1436" s="167">
        <v>1.2262999999999999</v>
      </c>
    </row>
    <row r="1437" spans="1:2">
      <c r="A1437" s="164">
        <v>38609</v>
      </c>
      <c r="B1437" s="167">
        <v>1.2282</v>
      </c>
    </row>
    <row r="1438" spans="1:2">
      <c r="A1438" s="164">
        <v>38610</v>
      </c>
      <c r="B1438" s="167">
        <v>1.2216</v>
      </c>
    </row>
    <row r="1439" spans="1:2">
      <c r="A1439" s="164">
        <v>38611</v>
      </c>
      <c r="B1439" s="167">
        <v>1.2214</v>
      </c>
    </row>
    <row r="1440" spans="1:2">
      <c r="A1440" s="164">
        <v>38614</v>
      </c>
      <c r="B1440" s="167">
        <v>1.2153</v>
      </c>
    </row>
    <row r="1441" spans="1:2">
      <c r="A1441" s="164">
        <v>38615</v>
      </c>
      <c r="B1441" s="167">
        <v>1.2177</v>
      </c>
    </row>
    <row r="1442" spans="1:2">
      <c r="A1442" s="164">
        <v>38616</v>
      </c>
      <c r="B1442" s="167">
        <v>1.2208000000000001</v>
      </c>
    </row>
    <row r="1443" spans="1:2">
      <c r="A1443" s="164">
        <v>38617</v>
      </c>
      <c r="B1443" s="167">
        <v>1.2153</v>
      </c>
    </row>
    <row r="1444" spans="1:2">
      <c r="A1444" s="164">
        <v>38618</v>
      </c>
      <c r="B1444" s="167">
        <v>1.2077</v>
      </c>
    </row>
    <row r="1445" spans="1:2">
      <c r="A1445" s="164">
        <v>38621</v>
      </c>
      <c r="B1445" s="167">
        <v>1.2036</v>
      </c>
    </row>
    <row r="1446" spans="1:2">
      <c r="A1446" s="164">
        <v>38622</v>
      </c>
      <c r="B1446" s="167">
        <v>1.2011000000000001</v>
      </c>
    </row>
    <row r="1447" spans="1:2">
      <c r="A1447" s="164">
        <v>38623</v>
      </c>
      <c r="B1447" s="167">
        <v>1.2016</v>
      </c>
    </row>
    <row r="1448" spans="1:2">
      <c r="A1448" s="164">
        <v>38624</v>
      </c>
      <c r="B1448" s="167">
        <v>1.202</v>
      </c>
    </row>
    <row r="1449" spans="1:2">
      <c r="A1449" s="164">
        <v>38625</v>
      </c>
      <c r="B1449" s="167">
        <v>1.2058</v>
      </c>
    </row>
    <row r="1450" spans="1:2">
      <c r="A1450" s="164">
        <v>38628</v>
      </c>
      <c r="B1450" s="167">
        <v>1.1914</v>
      </c>
    </row>
    <row r="1451" spans="1:2">
      <c r="A1451" s="164">
        <v>38629</v>
      </c>
      <c r="B1451" s="167">
        <v>1.1918</v>
      </c>
    </row>
    <row r="1452" spans="1:2">
      <c r="A1452" s="164">
        <v>38630</v>
      </c>
      <c r="B1452" s="167">
        <v>1.1983999999999999</v>
      </c>
    </row>
    <row r="1453" spans="1:2">
      <c r="A1453" s="164">
        <v>38631</v>
      </c>
      <c r="B1453" s="167">
        <v>1.2133</v>
      </c>
    </row>
    <row r="1454" spans="1:2">
      <c r="A1454" s="164">
        <v>38632</v>
      </c>
      <c r="B1454" s="167">
        <v>1.2115</v>
      </c>
    </row>
    <row r="1455" spans="1:2">
      <c r="A1455" s="164">
        <v>38636</v>
      </c>
      <c r="B1455" s="167">
        <v>1.2015</v>
      </c>
    </row>
    <row r="1456" spans="1:2">
      <c r="A1456" s="164">
        <v>38637</v>
      </c>
      <c r="B1456" s="167">
        <v>1.204</v>
      </c>
    </row>
    <row r="1457" spans="1:2">
      <c r="A1457" s="164">
        <v>38638</v>
      </c>
      <c r="B1457" s="167">
        <v>1.1938</v>
      </c>
    </row>
    <row r="1458" spans="1:2">
      <c r="A1458" s="164">
        <v>38639</v>
      </c>
      <c r="B1458" s="167">
        <v>1.2073</v>
      </c>
    </row>
    <row r="1459" spans="1:2">
      <c r="A1459" s="164">
        <v>38642</v>
      </c>
      <c r="B1459" s="167">
        <v>1.204</v>
      </c>
    </row>
    <row r="1460" spans="1:2">
      <c r="A1460" s="164">
        <v>38643</v>
      </c>
      <c r="B1460" s="167">
        <v>1.1939</v>
      </c>
    </row>
    <row r="1461" spans="1:2">
      <c r="A1461" s="164">
        <v>38644</v>
      </c>
      <c r="B1461" s="167">
        <v>1.1988000000000001</v>
      </c>
    </row>
    <row r="1462" spans="1:2">
      <c r="A1462" s="164">
        <v>38645</v>
      </c>
      <c r="B1462" s="167">
        <v>1.1981999999999999</v>
      </c>
    </row>
    <row r="1463" spans="1:2">
      <c r="A1463" s="164">
        <v>38646</v>
      </c>
      <c r="B1463" s="167">
        <v>1.1958</v>
      </c>
    </row>
    <row r="1464" spans="1:2">
      <c r="A1464" s="164">
        <v>38649</v>
      </c>
      <c r="B1464" s="167">
        <v>1.1998</v>
      </c>
    </row>
    <row r="1465" spans="1:2">
      <c r="A1465" s="164">
        <v>38650</v>
      </c>
      <c r="B1465" s="167">
        <v>1.2099</v>
      </c>
    </row>
    <row r="1466" spans="1:2">
      <c r="A1466" s="164">
        <v>38651</v>
      </c>
      <c r="B1466" s="167">
        <v>1.2081999999999999</v>
      </c>
    </row>
    <row r="1467" spans="1:2">
      <c r="A1467" s="164">
        <v>38652</v>
      </c>
      <c r="B1467" s="167">
        <v>1.2148000000000001</v>
      </c>
    </row>
    <row r="1468" spans="1:2">
      <c r="A1468" s="164">
        <v>38653</v>
      </c>
      <c r="B1468" s="167">
        <v>1.2089000000000001</v>
      </c>
    </row>
    <row r="1469" spans="1:2">
      <c r="A1469" s="164">
        <v>38656</v>
      </c>
      <c r="B1469" s="167">
        <v>1.1995</v>
      </c>
    </row>
    <row r="1470" spans="1:2">
      <c r="A1470" s="164">
        <v>38657</v>
      </c>
      <c r="B1470" s="167">
        <v>1.1998</v>
      </c>
    </row>
    <row r="1471" spans="1:2">
      <c r="A1471" s="164">
        <v>38658</v>
      </c>
      <c r="B1471" s="167">
        <v>1.2067000000000001</v>
      </c>
    </row>
    <row r="1472" spans="1:2">
      <c r="A1472" s="164">
        <v>38659</v>
      </c>
      <c r="B1472" s="167">
        <v>1.1971000000000001</v>
      </c>
    </row>
    <row r="1473" spans="1:2">
      <c r="A1473" s="164">
        <v>38660</v>
      </c>
      <c r="B1473" s="167">
        <v>1.1828000000000001</v>
      </c>
    </row>
    <row r="1474" spans="1:2">
      <c r="A1474" s="164">
        <v>38663</v>
      </c>
      <c r="B1474" s="167">
        <v>1.1795</v>
      </c>
    </row>
    <row r="1475" spans="1:2">
      <c r="A1475" s="164">
        <v>38664</v>
      </c>
      <c r="B1475" s="167">
        <v>1.1773</v>
      </c>
    </row>
    <row r="1476" spans="1:2">
      <c r="A1476" s="164">
        <v>38665</v>
      </c>
      <c r="B1476" s="167">
        <v>1.1748000000000001</v>
      </c>
    </row>
    <row r="1477" spans="1:2">
      <c r="A1477" s="164">
        <v>38666</v>
      </c>
      <c r="B1477" s="167">
        <v>1.1739999999999999</v>
      </c>
    </row>
    <row r="1478" spans="1:2">
      <c r="A1478" s="164">
        <v>38670</v>
      </c>
      <c r="B1478" s="167">
        <v>1.1667000000000001</v>
      </c>
    </row>
    <row r="1479" spans="1:2">
      <c r="A1479" s="164">
        <v>38671</v>
      </c>
      <c r="B1479" s="167">
        <v>1.1695</v>
      </c>
    </row>
    <row r="1480" spans="1:2">
      <c r="A1480" s="164">
        <v>38672</v>
      </c>
      <c r="B1480" s="167">
        <v>1.1672</v>
      </c>
    </row>
    <row r="1481" spans="1:2">
      <c r="A1481" s="164">
        <v>38673</v>
      </c>
      <c r="B1481" s="167">
        <v>1.1706000000000001</v>
      </c>
    </row>
    <row r="1482" spans="1:2">
      <c r="A1482" s="164">
        <v>38674</v>
      </c>
      <c r="B1482" s="167">
        <v>1.1740999999999999</v>
      </c>
    </row>
    <row r="1483" spans="1:2">
      <c r="A1483" s="164">
        <v>38677</v>
      </c>
      <c r="B1483" s="167">
        <v>1.1734</v>
      </c>
    </row>
    <row r="1484" spans="1:2">
      <c r="A1484" s="164">
        <v>38678</v>
      </c>
      <c r="B1484" s="167">
        <v>1.1737</v>
      </c>
    </row>
    <row r="1485" spans="1:2">
      <c r="A1485" s="164">
        <v>38679</v>
      </c>
      <c r="B1485" s="167">
        <v>1.1798999999999999</v>
      </c>
    </row>
    <row r="1486" spans="1:2">
      <c r="A1486" s="164">
        <v>38681</v>
      </c>
      <c r="B1486" s="167">
        <v>1.1724000000000001</v>
      </c>
    </row>
    <row r="1487" spans="1:2">
      <c r="A1487" s="164">
        <v>38684</v>
      </c>
      <c r="B1487" s="167">
        <v>1.1803999999999999</v>
      </c>
    </row>
    <row r="1488" spans="1:2">
      <c r="A1488" s="164">
        <v>38685</v>
      </c>
      <c r="B1488" s="167">
        <v>1.1786000000000001</v>
      </c>
    </row>
    <row r="1489" spans="1:2">
      <c r="A1489" s="164">
        <v>38686</v>
      </c>
      <c r="B1489" s="167">
        <v>1.179</v>
      </c>
    </row>
    <row r="1490" spans="1:2">
      <c r="A1490" s="164">
        <v>38687</v>
      </c>
      <c r="B1490" s="167">
        <v>1.1701999999999999</v>
      </c>
    </row>
    <row r="1491" spans="1:2">
      <c r="A1491" s="164">
        <v>38688</v>
      </c>
      <c r="B1491" s="167">
        <v>1.1698999999999999</v>
      </c>
    </row>
    <row r="1492" spans="1:2">
      <c r="A1492" s="164">
        <v>38691</v>
      </c>
      <c r="B1492" s="167">
        <v>1.1787000000000001</v>
      </c>
    </row>
    <row r="1493" spans="1:2">
      <c r="A1493" s="164">
        <v>38692</v>
      </c>
      <c r="B1493" s="167">
        <v>1.1783999999999999</v>
      </c>
    </row>
    <row r="1494" spans="1:2">
      <c r="A1494" s="164">
        <v>38693</v>
      </c>
      <c r="B1494" s="167">
        <v>1.1721999999999999</v>
      </c>
    </row>
    <row r="1495" spans="1:2">
      <c r="A1495" s="164">
        <v>38694</v>
      </c>
      <c r="B1495" s="167">
        <v>1.1830000000000001</v>
      </c>
    </row>
    <row r="1496" spans="1:2">
      <c r="A1496" s="164">
        <v>38695</v>
      </c>
      <c r="B1496" s="167">
        <v>1.1823999999999999</v>
      </c>
    </row>
    <row r="1497" spans="1:2">
      <c r="A1497" s="164">
        <v>38698</v>
      </c>
      <c r="B1497" s="167">
        <v>1.1969000000000001</v>
      </c>
    </row>
    <row r="1498" spans="1:2">
      <c r="A1498" s="164">
        <v>38699</v>
      </c>
      <c r="B1498" s="167">
        <v>1.1926000000000001</v>
      </c>
    </row>
    <row r="1499" spans="1:2">
      <c r="A1499" s="164">
        <v>38700</v>
      </c>
      <c r="B1499" s="167">
        <v>1.2040999999999999</v>
      </c>
    </row>
    <row r="1500" spans="1:2">
      <c r="A1500" s="164">
        <v>38701</v>
      </c>
      <c r="B1500" s="167">
        <v>1.1964999999999999</v>
      </c>
    </row>
    <row r="1501" spans="1:2">
      <c r="A1501" s="164">
        <v>38702</v>
      </c>
      <c r="B1501" s="167">
        <v>1.2012</v>
      </c>
    </row>
    <row r="1502" spans="1:2">
      <c r="A1502" s="164">
        <v>38705</v>
      </c>
      <c r="B1502" s="167">
        <v>1.1996</v>
      </c>
    </row>
    <row r="1503" spans="1:2">
      <c r="A1503" s="164">
        <v>38706</v>
      </c>
      <c r="B1503" s="167">
        <v>1.1848000000000001</v>
      </c>
    </row>
    <row r="1504" spans="1:2">
      <c r="A1504" s="164">
        <v>38707</v>
      </c>
      <c r="B1504" s="167">
        <v>1.1816</v>
      </c>
    </row>
    <row r="1505" spans="1:2">
      <c r="A1505" s="164">
        <v>38708</v>
      </c>
      <c r="B1505" s="167">
        <v>1.1882999999999999</v>
      </c>
    </row>
    <row r="1506" spans="1:2">
      <c r="A1506" s="164">
        <v>38709</v>
      </c>
      <c r="B1506" s="167">
        <v>1.1857</v>
      </c>
    </row>
    <row r="1507" spans="1:2">
      <c r="A1507" s="164">
        <v>38713</v>
      </c>
      <c r="B1507" s="167">
        <v>1.1856</v>
      </c>
    </row>
    <row r="1508" spans="1:2">
      <c r="A1508" s="164">
        <v>38714</v>
      </c>
      <c r="B1508" s="167">
        <v>1.1875</v>
      </c>
    </row>
    <row r="1509" spans="1:2">
      <c r="A1509" s="164">
        <v>38715</v>
      </c>
      <c r="B1509" s="167">
        <v>1.1846000000000001</v>
      </c>
    </row>
    <row r="1510" spans="1:2">
      <c r="A1510" s="164">
        <v>38716</v>
      </c>
      <c r="B1510" s="167">
        <v>1.1841999999999999</v>
      </c>
    </row>
    <row r="1511" spans="1:2">
      <c r="A1511" s="164">
        <v>38720</v>
      </c>
      <c r="B1511" s="167">
        <v>1.198</v>
      </c>
    </row>
    <row r="1512" spans="1:2">
      <c r="A1512" s="164">
        <v>38721</v>
      </c>
      <c r="B1512" s="167">
        <v>1.2091000000000001</v>
      </c>
    </row>
    <row r="1513" spans="1:2">
      <c r="A1513" s="164">
        <v>38722</v>
      </c>
      <c r="B1513" s="167">
        <v>1.2101</v>
      </c>
    </row>
    <row r="1514" spans="1:2">
      <c r="A1514" s="164">
        <v>38723</v>
      </c>
      <c r="B1514" s="167">
        <v>1.2148000000000001</v>
      </c>
    </row>
    <row r="1515" spans="1:2">
      <c r="A1515" s="164">
        <v>38726</v>
      </c>
      <c r="B1515" s="167">
        <v>1.2063999999999999</v>
      </c>
    </row>
    <row r="1516" spans="1:2">
      <c r="A1516" s="164">
        <v>38727</v>
      </c>
      <c r="B1516" s="167">
        <v>1.2062999999999999</v>
      </c>
    </row>
    <row r="1517" spans="1:2">
      <c r="A1517" s="164">
        <v>38728</v>
      </c>
      <c r="B1517" s="167">
        <v>1.2135</v>
      </c>
    </row>
    <row r="1518" spans="1:2">
      <c r="A1518" s="164">
        <v>38729</v>
      </c>
      <c r="B1518" s="167">
        <v>1.2035</v>
      </c>
    </row>
    <row r="1519" spans="1:2">
      <c r="A1519" s="164">
        <v>38730</v>
      </c>
      <c r="B1519" s="167">
        <v>1.2102999999999999</v>
      </c>
    </row>
    <row r="1520" spans="1:2">
      <c r="A1520" s="164">
        <v>38734</v>
      </c>
      <c r="B1520" s="167">
        <v>1.2073</v>
      </c>
    </row>
    <row r="1521" spans="1:2">
      <c r="A1521" s="164">
        <v>38735</v>
      </c>
      <c r="B1521" s="167">
        <v>1.2082999999999999</v>
      </c>
    </row>
    <row r="1522" spans="1:2">
      <c r="A1522" s="164">
        <v>38736</v>
      </c>
      <c r="B1522" s="167">
        <v>1.2110000000000001</v>
      </c>
    </row>
    <row r="1523" spans="1:2">
      <c r="A1523" s="164">
        <v>38737</v>
      </c>
      <c r="B1523" s="167">
        <v>1.2101</v>
      </c>
    </row>
    <row r="1524" spans="1:2">
      <c r="A1524" s="164">
        <v>38740</v>
      </c>
      <c r="B1524" s="167">
        <v>1.2276</v>
      </c>
    </row>
    <row r="1525" spans="1:2">
      <c r="A1525" s="164">
        <v>38741</v>
      </c>
      <c r="B1525" s="167">
        <v>1.2286999999999999</v>
      </c>
    </row>
    <row r="1526" spans="1:2">
      <c r="A1526" s="164">
        <v>38742</v>
      </c>
      <c r="B1526" s="167">
        <v>1.2252000000000001</v>
      </c>
    </row>
    <row r="1527" spans="1:2">
      <c r="A1527" s="164">
        <v>38743</v>
      </c>
      <c r="B1527" s="167">
        <v>1.2229000000000001</v>
      </c>
    </row>
    <row r="1528" spans="1:2">
      <c r="A1528" s="164">
        <v>38744</v>
      </c>
      <c r="B1528" s="167">
        <v>1.2130000000000001</v>
      </c>
    </row>
    <row r="1529" spans="1:2">
      <c r="A1529" s="164">
        <v>38747</v>
      </c>
      <c r="B1529" s="167">
        <v>1.2091000000000001</v>
      </c>
    </row>
    <row r="1530" spans="1:2">
      <c r="A1530" s="164">
        <v>38748</v>
      </c>
      <c r="B1530" s="167">
        <v>1.2158</v>
      </c>
    </row>
    <row r="1531" spans="1:2">
      <c r="A1531" s="164">
        <v>38749</v>
      </c>
      <c r="B1531" s="167">
        <v>1.2092000000000001</v>
      </c>
    </row>
    <row r="1532" spans="1:2">
      <c r="A1532" s="164">
        <v>38750</v>
      </c>
      <c r="B1532" s="167">
        <v>1.21</v>
      </c>
    </row>
    <row r="1533" spans="1:2">
      <c r="A1533" s="164">
        <v>38751</v>
      </c>
      <c r="B1533" s="167">
        <v>1.2020999999999999</v>
      </c>
    </row>
    <row r="1534" spans="1:2">
      <c r="A1534" s="164">
        <v>38754</v>
      </c>
      <c r="B1534" s="167">
        <v>1.1971000000000001</v>
      </c>
    </row>
    <row r="1535" spans="1:2">
      <c r="A1535" s="164">
        <v>38755</v>
      </c>
      <c r="B1535" s="167">
        <v>1.1974</v>
      </c>
    </row>
    <row r="1536" spans="1:2">
      <c r="A1536" s="164">
        <v>38756</v>
      </c>
      <c r="B1536" s="167">
        <v>1.1935</v>
      </c>
    </row>
    <row r="1537" spans="1:2">
      <c r="A1537" s="164">
        <v>38757</v>
      </c>
      <c r="B1537" s="167">
        <v>1.1962999999999999</v>
      </c>
    </row>
    <row r="1538" spans="1:2">
      <c r="A1538" s="164">
        <v>38758</v>
      </c>
      <c r="B1538" s="167">
        <v>1.1919999999999999</v>
      </c>
    </row>
    <row r="1539" spans="1:2">
      <c r="A1539" s="164">
        <v>38761</v>
      </c>
      <c r="B1539" s="167">
        <v>1.1904999999999999</v>
      </c>
    </row>
    <row r="1540" spans="1:2">
      <c r="A1540" s="164">
        <v>38762</v>
      </c>
      <c r="B1540" s="167">
        <v>1.1895</v>
      </c>
    </row>
    <row r="1541" spans="1:2">
      <c r="A1541" s="164">
        <v>38763</v>
      </c>
      <c r="B1541" s="167">
        <v>1.1883999999999999</v>
      </c>
    </row>
    <row r="1542" spans="1:2">
      <c r="A1542" s="164">
        <v>38764</v>
      </c>
      <c r="B1542" s="167">
        <v>1.1881999999999999</v>
      </c>
    </row>
    <row r="1543" spans="1:2">
      <c r="A1543" s="164">
        <v>38765</v>
      </c>
      <c r="B1543" s="167">
        <v>1.1906000000000001</v>
      </c>
    </row>
    <row r="1544" spans="1:2">
      <c r="A1544" s="164">
        <v>38769</v>
      </c>
      <c r="B1544" s="167">
        <v>1.1912</v>
      </c>
    </row>
    <row r="1545" spans="1:2">
      <c r="A1545" s="164">
        <v>38770</v>
      </c>
      <c r="B1545" s="167">
        <v>1.1904999999999999</v>
      </c>
    </row>
    <row r="1546" spans="1:2">
      <c r="A1546" s="164">
        <v>38771</v>
      </c>
      <c r="B1546" s="167">
        <v>1.1922999999999999</v>
      </c>
    </row>
    <row r="1547" spans="1:2">
      <c r="A1547" s="164">
        <v>38772</v>
      </c>
      <c r="B1547" s="167">
        <v>1.1881999999999999</v>
      </c>
    </row>
    <row r="1548" spans="1:2">
      <c r="A1548" s="164">
        <v>38775</v>
      </c>
      <c r="B1548" s="167">
        <v>1.1859999999999999</v>
      </c>
    </row>
    <row r="1549" spans="1:2">
      <c r="A1549" s="164">
        <v>38776</v>
      </c>
      <c r="B1549" s="167">
        <v>1.1924999999999999</v>
      </c>
    </row>
    <row r="1550" spans="1:2">
      <c r="A1550" s="164">
        <v>38777</v>
      </c>
      <c r="B1550" s="167">
        <v>1.1899</v>
      </c>
    </row>
    <row r="1551" spans="1:2">
      <c r="A1551" s="164">
        <v>38778</v>
      </c>
      <c r="B1551" s="167">
        <v>1.2002999999999999</v>
      </c>
    </row>
    <row r="1552" spans="1:2">
      <c r="A1552" s="164">
        <v>38779</v>
      </c>
      <c r="B1552" s="167">
        <v>1.2028000000000001</v>
      </c>
    </row>
    <row r="1553" spans="1:2">
      <c r="A1553" s="164">
        <v>38782</v>
      </c>
      <c r="B1553" s="167">
        <v>1.2001999999999999</v>
      </c>
    </row>
    <row r="1554" spans="1:2">
      <c r="A1554" s="164">
        <v>38783</v>
      </c>
      <c r="B1554" s="167">
        <v>1.1888000000000001</v>
      </c>
    </row>
    <row r="1555" spans="1:2">
      <c r="A1555" s="164">
        <v>38784</v>
      </c>
      <c r="B1555" s="167">
        <v>1.1914</v>
      </c>
    </row>
    <row r="1556" spans="1:2">
      <c r="A1556" s="164">
        <v>38785</v>
      </c>
      <c r="B1556" s="167">
        <v>1.1919999999999999</v>
      </c>
    </row>
    <row r="1557" spans="1:2">
      <c r="A1557" s="164">
        <v>38786</v>
      </c>
      <c r="B1557" s="167">
        <v>1.1886000000000001</v>
      </c>
    </row>
    <row r="1558" spans="1:2">
      <c r="A1558" s="164">
        <v>38789</v>
      </c>
      <c r="B1558" s="167">
        <v>1.1941999999999999</v>
      </c>
    </row>
    <row r="1559" spans="1:2">
      <c r="A1559" s="164">
        <v>38790</v>
      </c>
      <c r="B1559" s="167">
        <v>1.2024999999999999</v>
      </c>
    </row>
    <row r="1560" spans="1:2">
      <c r="A1560" s="164">
        <v>38791</v>
      </c>
      <c r="B1560" s="167">
        <v>1.2044999999999999</v>
      </c>
    </row>
    <row r="1561" spans="1:2">
      <c r="A1561" s="164">
        <v>38792</v>
      </c>
      <c r="B1561" s="167">
        <v>1.2151000000000001</v>
      </c>
    </row>
    <row r="1562" spans="1:2">
      <c r="A1562" s="164">
        <v>38793</v>
      </c>
      <c r="B1562" s="167">
        <v>1.2197</v>
      </c>
    </row>
    <row r="1563" spans="1:2">
      <c r="A1563" s="164">
        <v>38796</v>
      </c>
      <c r="B1563" s="167">
        <v>1.2168000000000001</v>
      </c>
    </row>
    <row r="1564" spans="1:2">
      <c r="A1564" s="164">
        <v>38797</v>
      </c>
      <c r="B1564" s="167">
        <v>1.2079</v>
      </c>
    </row>
    <row r="1565" spans="1:2">
      <c r="A1565" s="164">
        <v>38798</v>
      </c>
      <c r="B1565" s="167">
        <v>1.2095</v>
      </c>
    </row>
    <row r="1566" spans="1:2">
      <c r="A1566" s="164">
        <v>38799</v>
      </c>
      <c r="B1566" s="167">
        <v>1.1983999999999999</v>
      </c>
    </row>
    <row r="1567" spans="1:2">
      <c r="A1567" s="164">
        <v>38800</v>
      </c>
      <c r="B1567" s="167">
        <v>1.2034</v>
      </c>
    </row>
    <row r="1568" spans="1:2">
      <c r="A1568" s="164">
        <v>38803</v>
      </c>
      <c r="B1568" s="167">
        <v>1.2015</v>
      </c>
    </row>
    <row r="1569" spans="1:2">
      <c r="A1569" s="164">
        <v>38804</v>
      </c>
      <c r="B1569" s="167">
        <v>1.2078</v>
      </c>
    </row>
    <row r="1570" spans="1:2">
      <c r="A1570" s="164">
        <v>38805</v>
      </c>
      <c r="B1570" s="167">
        <v>1.2030000000000001</v>
      </c>
    </row>
    <row r="1571" spans="1:2">
      <c r="A1571" s="164">
        <v>38806</v>
      </c>
      <c r="B1571" s="167">
        <v>1.2132000000000001</v>
      </c>
    </row>
    <row r="1572" spans="1:2">
      <c r="A1572" s="164">
        <v>38807</v>
      </c>
      <c r="B1572" s="167">
        <v>1.2139</v>
      </c>
    </row>
    <row r="1573" spans="1:2">
      <c r="A1573" s="164">
        <v>38810</v>
      </c>
      <c r="B1573" s="167">
        <v>1.2123999999999999</v>
      </c>
    </row>
    <row r="1574" spans="1:2">
      <c r="A1574" s="164">
        <v>38811</v>
      </c>
      <c r="B1574" s="167">
        <v>1.2258</v>
      </c>
    </row>
    <row r="1575" spans="1:2">
      <c r="A1575" s="164">
        <v>38812</v>
      </c>
      <c r="B1575" s="167">
        <v>1.2272000000000001</v>
      </c>
    </row>
    <row r="1576" spans="1:2">
      <c r="A1576" s="164">
        <v>38813</v>
      </c>
      <c r="B1576" s="167">
        <v>1.2216</v>
      </c>
    </row>
    <row r="1577" spans="1:2">
      <c r="A1577" s="164">
        <v>38814</v>
      </c>
      <c r="B1577" s="167">
        <v>1.2109000000000001</v>
      </c>
    </row>
    <row r="1578" spans="1:2">
      <c r="A1578" s="164">
        <v>38817</v>
      </c>
      <c r="B1578" s="167">
        <v>1.2091000000000001</v>
      </c>
    </row>
    <row r="1579" spans="1:2">
      <c r="A1579" s="164">
        <v>38818</v>
      </c>
      <c r="B1579" s="167">
        <v>1.2124999999999999</v>
      </c>
    </row>
    <row r="1580" spans="1:2">
      <c r="A1580" s="164">
        <v>38819</v>
      </c>
      <c r="B1580" s="167">
        <v>1.2107000000000001</v>
      </c>
    </row>
    <row r="1581" spans="1:2">
      <c r="A1581" s="164">
        <v>38820</v>
      </c>
      <c r="B1581" s="167">
        <v>1.2107000000000001</v>
      </c>
    </row>
    <row r="1582" spans="1:2">
      <c r="A1582" s="164">
        <v>38821</v>
      </c>
      <c r="B1582" s="167">
        <v>1.2105999999999999</v>
      </c>
    </row>
    <row r="1583" spans="1:2">
      <c r="A1583" s="164">
        <v>38824</v>
      </c>
      <c r="B1583" s="167">
        <v>1.2266999999999999</v>
      </c>
    </row>
    <row r="1584" spans="1:2">
      <c r="A1584" s="164">
        <v>38825</v>
      </c>
      <c r="B1584" s="167">
        <v>1.2274</v>
      </c>
    </row>
    <row r="1585" spans="1:2">
      <c r="A1585" s="164">
        <v>38826</v>
      </c>
      <c r="B1585" s="167">
        <v>1.2344999999999999</v>
      </c>
    </row>
    <row r="1586" spans="1:2">
      <c r="A1586" s="164">
        <v>38827</v>
      </c>
      <c r="B1586" s="167">
        <v>1.2325999999999999</v>
      </c>
    </row>
    <row r="1587" spans="1:2">
      <c r="A1587" s="164">
        <v>38828</v>
      </c>
      <c r="B1587" s="167">
        <v>1.234</v>
      </c>
    </row>
    <row r="1588" spans="1:2">
      <c r="A1588" s="164">
        <v>38831</v>
      </c>
      <c r="B1588" s="167">
        <v>1.2373000000000001</v>
      </c>
    </row>
    <row r="1589" spans="1:2">
      <c r="A1589" s="164">
        <v>38832</v>
      </c>
      <c r="B1589" s="167">
        <v>1.2412000000000001</v>
      </c>
    </row>
    <row r="1590" spans="1:2">
      <c r="A1590" s="164">
        <v>38833</v>
      </c>
      <c r="B1590" s="167">
        <v>1.2464</v>
      </c>
    </row>
    <row r="1591" spans="1:2">
      <c r="A1591" s="164">
        <v>38834</v>
      </c>
      <c r="B1591" s="167">
        <v>1.2524999999999999</v>
      </c>
    </row>
    <row r="1592" spans="1:2">
      <c r="A1592" s="164">
        <v>38835</v>
      </c>
      <c r="B1592" s="167">
        <v>1.2624</v>
      </c>
    </row>
    <row r="1593" spans="1:2">
      <c r="A1593" s="164">
        <v>38838</v>
      </c>
      <c r="B1593" s="167">
        <v>1.2606999999999999</v>
      </c>
    </row>
    <row r="1594" spans="1:2">
      <c r="A1594" s="164">
        <v>38839</v>
      </c>
      <c r="B1594" s="167">
        <v>1.2644</v>
      </c>
    </row>
    <row r="1595" spans="1:2">
      <c r="A1595" s="164">
        <v>38840</v>
      </c>
      <c r="B1595" s="167">
        <v>1.2639</v>
      </c>
    </row>
    <row r="1596" spans="1:2">
      <c r="A1596" s="164">
        <v>38841</v>
      </c>
      <c r="B1596" s="167">
        <v>1.2684</v>
      </c>
    </row>
    <row r="1597" spans="1:2">
      <c r="A1597" s="164">
        <v>38842</v>
      </c>
      <c r="B1597" s="167">
        <v>1.2733000000000001</v>
      </c>
    </row>
    <row r="1598" spans="1:2">
      <c r="A1598" s="164">
        <v>38845</v>
      </c>
      <c r="B1598" s="167">
        <v>1.272</v>
      </c>
    </row>
    <row r="1599" spans="1:2">
      <c r="A1599" s="164">
        <v>38846</v>
      </c>
      <c r="B1599" s="167">
        <v>1.2746999999999999</v>
      </c>
    </row>
    <row r="1600" spans="1:2">
      <c r="A1600" s="164">
        <v>38847</v>
      </c>
      <c r="B1600" s="167">
        <v>1.2799</v>
      </c>
    </row>
    <row r="1601" spans="1:2">
      <c r="A1601" s="164">
        <v>38848</v>
      </c>
      <c r="B1601" s="167">
        <v>1.2855000000000001</v>
      </c>
    </row>
    <row r="1602" spans="1:2">
      <c r="A1602" s="164">
        <v>38849</v>
      </c>
      <c r="B1602" s="167">
        <v>1.2887999999999999</v>
      </c>
    </row>
    <row r="1603" spans="1:2">
      <c r="A1603" s="164">
        <v>38852</v>
      </c>
      <c r="B1603" s="167">
        <v>1.2826</v>
      </c>
    </row>
    <row r="1604" spans="1:2">
      <c r="A1604" s="164">
        <v>38853</v>
      </c>
      <c r="B1604" s="167">
        <v>1.2817000000000001</v>
      </c>
    </row>
    <row r="1605" spans="1:2">
      <c r="A1605" s="164">
        <v>38854</v>
      </c>
      <c r="B1605" s="167">
        <v>1.2722</v>
      </c>
    </row>
    <row r="1606" spans="1:2">
      <c r="A1606" s="164">
        <v>38855</v>
      </c>
      <c r="B1606" s="167">
        <v>1.2795000000000001</v>
      </c>
    </row>
    <row r="1607" spans="1:2">
      <c r="A1607" s="164">
        <v>38856</v>
      </c>
      <c r="B1607" s="167">
        <v>1.2749999999999999</v>
      </c>
    </row>
    <row r="1608" spans="1:2">
      <c r="A1608" s="164">
        <v>38859</v>
      </c>
      <c r="B1608" s="167">
        <v>1.2849999999999999</v>
      </c>
    </row>
    <row r="1609" spans="1:2">
      <c r="A1609" s="164">
        <v>38860</v>
      </c>
      <c r="B1609" s="167">
        <v>1.2844</v>
      </c>
    </row>
    <row r="1610" spans="1:2">
      <c r="A1610" s="164">
        <v>38861</v>
      </c>
      <c r="B1610" s="167">
        <v>1.2746999999999999</v>
      </c>
    </row>
    <row r="1611" spans="1:2">
      <c r="A1611" s="164">
        <v>38862</v>
      </c>
      <c r="B1611" s="167">
        <v>1.2777000000000001</v>
      </c>
    </row>
    <row r="1612" spans="1:2">
      <c r="A1612" s="164">
        <v>38863</v>
      </c>
      <c r="B1612" s="167">
        <v>1.2739</v>
      </c>
    </row>
    <row r="1613" spans="1:2">
      <c r="A1613" s="164">
        <v>38867</v>
      </c>
      <c r="B1613" s="167">
        <v>1.2867999999999999</v>
      </c>
    </row>
    <row r="1614" spans="1:2">
      <c r="A1614" s="164">
        <v>38868</v>
      </c>
      <c r="B1614" s="167">
        <v>1.2833000000000001</v>
      </c>
    </row>
    <row r="1615" spans="1:2">
      <c r="A1615" s="164">
        <v>38869</v>
      </c>
      <c r="B1615" s="167">
        <v>1.2824</v>
      </c>
    </row>
    <row r="1616" spans="1:2">
      <c r="A1616" s="164">
        <v>38870</v>
      </c>
      <c r="B1616" s="167">
        <v>1.2911999999999999</v>
      </c>
    </row>
    <row r="1617" spans="1:2">
      <c r="A1617" s="164">
        <v>38873</v>
      </c>
      <c r="B1617" s="167">
        <v>1.2952999999999999</v>
      </c>
    </row>
    <row r="1618" spans="1:2">
      <c r="A1618" s="164">
        <v>38874</v>
      </c>
      <c r="B1618" s="167">
        <v>1.2827999999999999</v>
      </c>
    </row>
    <row r="1619" spans="1:2">
      <c r="A1619" s="164">
        <v>38875</v>
      </c>
      <c r="B1619" s="167">
        <v>1.2799</v>
      </c>
    </row>
    <row r="1620" spans="1:2">
      <c r="A1620" s="164">
        <v>38876</v>
      </c>
      <c r="B1620" s="167">
        <v>1.2647999999999999</v>
      </c>
    </row>
    <row r="1621" spans="1:2">
      <c r="A1621" s="164">
        <v>38877</v>
      </c>
      <c r="B1621" s="167">
        <v>1.2636000000000001</v>
      </c>
    </row>
    <row r="1622" spans="1:2">
      <c r="A1622" s="164">
        <v>38880</v>
      </c>
      <c r="B1622" s="167">
        <v>1.2586999999999999</v>
      </c>
    </row>
    <row r="1623" spans="1:2">
      <c r="A1623" s="164">
        <v>38881</v>
      </c>
      <c r="B1623" s="167">
        <v>1.2574000000000001</v>
      </c>
    </row>
    <row r="1624" spans="1:2">
      <c r="A1624" s="164">
        <v>38882</v>
      </c>
      <c r="B1624" s="167">
        <v>1.2630999999999999</v>
      </c>
    </row>
    <row r="1625" spans="1:2">
      <c r="A1625" s="164">
        <v>38883</v>
      </c>
      <c r="B1625" s="167">
        <v>1.2616000000000001</v>
      </c>
    </row>
    <row r="1626" spans="1:2">
      <c r="A1626" s="164">
        <v>38884</v>
      </c>
      <c r="B1626" s="167">
        <v>1.2623</v>
      </c>
    </row>
    <row r="1627" spans="1:2">
      <c r="A1627" s="164">
        <v>38887</v>
      </c>
      <c r="B1627" s="167">
        <v>1.2577</v>
      </c>
    </row>
    <row r="1628" spans="1:2">
      <c r="A1628" s="164">
        <v>38888</v>
      </c>
      <c r="B1628" s="167">
        <v>1.2567999999999999</v>
      </c>
    </row>
    <row r="1629" spans="1:2">
      <c r="A1629" s="164">
        <v>38889</v>
      </c>
      <c r="B1629" s="167">
        <v>1.2665</v>
      </c>
    </row>
    <row r="1630" spans="1:2">
      <c r="A1630" s="164">
        <v>38890</v>
      </c>
      <c r="B1630" s="167">
        <v>1.2582</v>
      </c>
    </row>
    <row r="1631" spans="1:2">
      <c r="A1631" s="164">
        <v>38891</v>
      </c>
      <c r="B1631" s="167">
        <v>1.2522</v>
      </c>
    </row>
    <row r="1632" spans="1:2">
      <c r="A1632" s="164">
        <v>38894</v>
      </c>
      <c r="B1632" s="167">
        <v>1.2554000000000001</v>
      </c>
    </row>
    <row r="1633" spans="1:2">
      <c r="A1633" s="164">
        <v>38895</v>
      </c>
      <c r="B1633" s="167">
        <v>1.2588999999999999</v>
      </c>
    </row>
    <row r="1634" spans="1:2">
      <c r="A1634" s="164">
        <v>38896</v>
      </c>
      <c r="B1634" s="167">
        <v>1.2532000000000001</v>
      </c>
    </row>
    <row r="1635" spans="1:2">
      <c r="A1635" s="164">
        <v>38897</v>
      </c>
      <c r="B1635" s="167">
        <v>1.2534000000000001</v>
      </c>
    </row>
    <row r="1636" spans="1:2">
      <c r="A1636" s="164">
        <v>38898</v>
      </c>
      <c r="B1636" s="167">
        <v>1.2779</v>
      </c>
    </row>
    <row r="1637" spans="1:2">
      <c r="A1637" s="164">
        <v>38901</v>
      </c>
      <c r="B1637" s="167">
        <v>1.2793000000000001</v>
      </c>
    </row>
    <row r="1638" spans="1:2">
      <c r="A1638" s="164">
        <v>38903</v>
      </c>
      <c r="B1638" s="167">
        <v>1.2726</v>
      </c>
    </row>
    <row r="1639" spans="1:2">
      <c r="A1639" s="164">
        <v>38904</v>
      </c>
      <c r="B1639" s="167">
        <v>1.2757000000000001</v>
      </c>
    </row>
    <row r="1640" spans="1:2">
      <c r="A1640" s="164">
        <v>38905</v>
      </c>
      <c r="B1640" s="167">
        <v>1.2822</v>
      </c>
    </row>
    <row r="1641" spans="1:2">
      <c r="A1641" s="164">
        <v>38908</v>
      </c>
      <c r="B1641" s="167">
        <v>1.2750999999999999</v>
      </c>
    </row>
    <row r="1642" spans="1:2">
      <c r="A1642" s="164">
        <v>38909</v>
      </c>
      <c r="B1642" s="167">
        <v>1.2754000000000001</v>
      </c>
    </row>
    <row r="1643" spans="1:2">
      <c r="A1643" s="164">
        <v>38910</v>
      </c>
      <c r="B1643" s="167">
        <v>1.2706</v>
      </c>
    </row>
    <row r="1644" spans="1:2">
      <c r="A1644" s="164">
        <v>38911</v>
      </c>
      <c r="B1644" s="167">
        <v>1.2673000000000001</v>
      </c>
    </row>
    <row r="1645" spans="1:2">
      <c r="A1645" s="164">
        <v>38912</v>
      </c>
      <c r="B1645" s="167">
        <v>1.2641</v>
      </c>
    </row>
    <row r="1646" spans="1:2">
      <c r="A1646" s="164">
        <v>38915</v>
      </c>
      <c r="B1646" s="167">
        <v>1.2528999999999999</v>
      </c>
    </row>
    <row r="1647" spans="1:2">
      <c r="A1647" s="164">
        <v>38916</v>
      </c>
      <c r="B1647" s="167">
        <v>1.25</v>
      </c>
    </row>
    <row r="1648" spans="1:2">
      <c r="A1648" s="164">
        <v>38917</v>
      </c>
      <c r="B1648" s="167">
        <v>1.256</v>
      </c>
    </row>
    <row r="1649" spans="1:2">
      <c r="A1649" s="164">
        <v>38918</v>
      </c>
      <c r="B1649" s="167">
        <v>1.2639</v>
      </c>
    </row>
    <row r="1650" spans="1:2">
      <c r="A1650" s="164">
        <v>38919</v>
      </c>
      <c r="B1650" s="167">
        <v>1.2684</v>
      </c>
    </row>
    <row r="1651" spans="1:2">
      <c r="A1651" s="164">
        <v>38922</v>
      </c>
      <c r="B1651" s="167">
        <v>1.2629999999999999</v>
      </c>
    </row>
    <row r="1652" spans="1:2">
      <c r="A1652" s="164">
        <v>38923</v>
      </c>
      <c r="B1652" s="167">
        <v>1.2576000000000001</v>
      </c>
    </row>
    <row r="1653" spans="1:2">
      <c r="A1653" s="164">
        <v>38924</v>
      </c>
      <c r="B1653" s="167">
        <v>1.2627999999999999</v>
      </c>
    </row>
    <row r="1654" spans="1:2">
      <c r="A1654" s="164">
        <v>38925</v>
      </c>
      <c r="B1654" s="167">
        <v>1.2732000000000001</v>
      </c>
    </row>
    <row r="1655" spans="1:2">
      <c r="A1655" s="164">
        <v>38926</v>
      </c>
      <c r="B1655" s="167">
        <v>1.2747999999999999</v>
      </c>
    </row>
    <row r="1656" spans="1:2">
      <c r="A1656" s="164">
        <v>38929</v>
      </c>
      <c r="B1656" s="167">
        <v>1.2764</v>
      </c>
    </row>
    <row r="1657" spans="1:2">
      <c r="A1657" s="164">
        <v>38930</v>
      </c>
      <c r="B1657" s="167">
        <v>1.2778</v>
      </c>
    </row>
    <row r="1658" spans="1:2">
      <c r="A1658" s="164">
        <v>38931</v>
      </c>
      <c r="B1658" s="167">
        <v>1.2798</v>
      </c>
    </row>
    <row r="1659" spans="1:2">
      <c r="A1659" s="164">
        <v>38932</v>
      </c>
      <c r="B1659" s="167">
        <v>1.2779</v>
      </c>
    </row>
    <row r="1660" spans="1:2">
      <c r="A1660" s="164">
        <v>38933</v>
      </c>
      <c r="B1660" s="167">
        <v>1.2894000000000001</v>
      </c>
    </row>
    <row r="1661" spans="1:2">
      <c r="A1661" s="164">
        <v>38936</v>
      </c>
      <c r="B1661" s="167">
        <v>1.2867</v>
      </c>
    </row>
    <row r="1662" spans="1:2">
      <c r="A1662" s="164">
        <v>38937</v>
      </c>
      <c r="B1662" s="167">
        <v>1.2839</v>
      </c>
    </row>
    <row r="1663" spans="1:2">
      <c r="A1663" s="164">
        <v>38938</v>
      </c>
      <c r="B1663" s="167">
        <v>1.2887999999999999</v>
      </c>
    </row>
    <row r="1664" spans="1:2">
      <c r="A1664" s="164">
        <v>38939</v>
      </c>
      <c r="B1664" s="167">
        <v>1.2765</v>
      </c>
    </row>
    <row r="1665" spans="1:2">
      <c r="A1665" s="164">
        <v>38940</v>
      </c>
      <c r="B1665" s="167">
        <v>1.2757000000000001</v>
      </c>
    </row>
    <row r="1666" spans="1:2">
      <c r="A1666" s="164">
        <v>38943</v>
      </c>
      <c r="B1666" s="167">
        <v>1.2735000000000001</v>
      </c>
    </row>
    <row r="1667" spans="1:2">
      <c r="A1667" s="164">
        <v>38944</v>
      </c>
      <c r="B1667" s="167">
        <v>1.2787999999999999</v>
      </c>
    </row>
    <row r="1668" spans="1:2">
      <c r="A1668" s="164">
        <v>38945</v>
      </c>
      <c r="B1668" s="167">
        <v>1.2864</v>
      </c>
    </row>
    <row r="1669" spans="1:2">
      <c r="A1669" s="164">
        <v>38946</v>
      </c>
      <c r="B1669" s="167">
        <v>1.2869999999999999</v>
      </c>
    </row>
    <row r="1670" spans="1:2">
      <c r="A1670" s="164">
        <v>38947</v>
      </c>
      <c r="B1670" s="167">
        <v>1.2809999999999999</v>
      </c>
    </row>
    <row r="1671" spans="1:2">
      <c r="A1671" s="164">
        <v>38950</v>
      </c>
      <c r="B1671" s="167">
        <v>1.2914000000000001</v>
      </c>
    </row>
    <row r="1672" spans="1:2">
      <c r="A1672" s="164">
        <v>38951</v>
      </c>
      <c r="B1672" s="167">
        <v>1.2804</v>
      </c>
    </row>
    <row r="1673" spans="1:2">
      <c r="A1673" s="164">
        <v>38952</v>
      </c>
      <c r="B1673" s="167">
        <v>1.2794000000000001</v>
      </c>
    </row>
    <row r="1674" spans="1:2">
      <c r="A1674" s="164">
        <v>38953</v>
      </c>
      <c r="B1674" s="167">
        <v>1.276</v>
      </c>
    </row>
    <row r="1675" spans="1:2">
      <c r="A1675" s="164">
        <v>38954</v>
      </c>
      <c r="B1675" s="167">
        <v>1.2766999999999999</v>
      </c>
    </row>
    <row r="1676" spans="1:2">
      <c r="A1676" s="164">
        <v>38957</v>
      </c>
      <c r="B1676" s="167">
        <v>1.2784</v>
      </c>
    </row>
    <row r="1677" spans="1:2">
      <c r="A1677" s="164">
        <v>38958</v>
      </c>
      <c r="B1677" s="167">
        <v>1.2767999999999999</v>
      </c>
    </row>
    <row r="1678" spans="1:2">
      <c r="A1678" s="164">
        <v>38959</v>
      </c>
      <c r="B1678" s="167">
        <v>1.2825</v>
      </c>
    </row>
    <row r="1679" spans="1:2">
      <c r="A1679" s="164">
        <v>38960</v>
      </c>
      <c r="B1679" s="167">
        <v>1.2793000000000001</v>
      </c>
    </row>
    <row r="1680" spans="1:2">
      <c r="A1680" s="164">
        <v>38961</v>
      </c>
      <c r="B1680" s="167">
        <v>1.2833000000000001</v>
      </c>
    </row>
    <row r="1681" spans="1:2">
      <c r="A1681" s="164">
        <v>38965</v>
      </c>
      <c r="B1681" s="167">
        <v>1.2809999999999999</v>
      </c>
    </row>
    <row r="1682" spans="1:2">
      <c r="A1682" s="164">
        <v>38966</v>
      </c>
      <c r="B1682" s="167">
        <v>1.2786999999999999</v>
      </c>
    </row>
    <row r="1683" spans="1:2">
      <c r="A1683" s="164">
        <v>38967</v>
      </c>
      <c r="B1683" s="167">
        <v>1.2757000000000001</v>
      </c>
    </row>
    <row r="1684" spans="1:2">
      <c r="A1684" s="164">
        <v>38968</v>
      </c>
      <c r="B1684" s="167">
        <v>1.2673000000000001</v>
      </c>
    </row>
    <row r="1685" spans="1:2">
      <c r="A1685" s="164">
        <v>38971</v>
      </c>
      <c r="B1685" s="167">
        <v>1.2699</v>
      </c>
    </row>
    <row r="1686" spans="1:2">
      <c r="A1686" s="164">
        <v>38972</v>
      </c>
      <c r="B1686" s="167">
        <v>1.2693000000000001</v>
      </c>
    </row>
    <row r="1687" spans="1:2">
      <c r="A1687" s="164">
        <v>38973</v>
      </c>
      <c r="B1687" s="167">
        <v>1.2707999999999999</v>
      </c>
    </row>
    <row r="1688" spans="1:2">
      <c r="A1688" s="164">
        <v>38974</v>
      </c>
      <c r="B1688" s="167">
        <v>1.2736000000000001</v>
      </c>
    </row>
    <row r="1689" spans="1:2">
      <c r="A1689" s="164">
        <v>38975</v>
      </c>
      <c r="B1689" s="167">
        <v>1.2647999999999999</v>
      </c>
    </row>
    <row r="1690" spans="1:2">
      <c r="A1690" s="164">
        <v>38978</v>
      </c>
      <c r="B1690" s="167">
        <v>1.2670999999999999</v>
      </c>
    </row>
    <row r="1691" spans="1:2">
      <c r="A1691" s="164">
        <v>38979</v>
      </c>
      <c r="B1691" s="167">
        <v>1.2683</v>
      </c>
    </row>
    <row r="1692" spans="1:2">
      <c r="A1692" s="164">
        <v>38980</v>
      </c>
      <c r="B1692" s="167">
        <v>1.2701</v>
      </c>
    </row>
    <row r="1693" spans="1:2">
      <c r="A1693" s="164">
        <v>38981</v>
      </c>
      <c r="B1693" s="167">
        <v>1.2729999999999999</v>
      </c>
    </row>
    <row r="1694" spans="1:2">
      <c r="A1694" s="164">
        <v>38982</v>
      </c>
      <c r="B1694" s="167">
        <v>1.2796000000000001</v>
      </c>
    </row>
    <row r="1695" spans="1:2">
      <c r="A1695" s="164">
        <v>38985</v>
      </c>
      <c r="B1695" s="167">
        <v>1.2746999999999999</v>
      </c>
    </row>
    <row r="1696" spans="1:2">
      <c r="A1696" s="164">
        <v>38986</v>
      </c>
      <c r="B1696" s="167">
        <v>1.2686999999999999</v>
      </c>
    </row>
    <row r="1697" spans="1:2">
      <c r="A1697" s="164">
        <v>38987</v>
      </c>
      <c r="B1697" s="167">
        <v>1.2699</v>
      </c>
    </row>
    <row r="1698" spans="1:2">
      <c r="A1698" s="164">
        <v>38988</v>
      </c>
      <c r="B1698" s="167">
        <v>1.2697000000000001</v>
      </c>
    </row>
    <row r="1699" spans="1:2">
      <c r="A1699" s="164">
        <v>38989</v>
      </c>
      <c r="B1699" s="167">
        <v>1.2686999999999999</v>
      </c>
    </row>
    <row r="1700" spans="1:2">
      <c r="A1700" s="164">
        <v>38992</v>
      </c>
      <c r="B1700" s="167">
        <v>1.2744</v>
      </c>
    </row>
    <row r="1701" spans="1:2">
      <c r="A1701" s="164">
        <v>38993</v>
      </c>
      <c r="B1701" s="167">
        <v>1.2726999999999999</v>
      </c>
    </row>
    <row r="1702" spans="1:2">
      <c r="A1702" s="164">
        <v>38994</v>
      </c>
      <c r="B1702" s="167">
        <v>1.2686999999999999</v>
      </c>
    </row>
    <row r="1703" spans="1:2">
      <c r="A1703" s="164">
        <v>38995</v>
      </c>
      <c r="B1703" s="167">
        <v>1.2686999999999999</v>
      </c>
    </row>
    <row r="1704" spans="1:2">
      <c r="A1704" s="164">
        <v>38996</v>
      </c>
      <c r="B1704" s="167">
        <v>1.26</v>
      </c>
    </row>
    <row r="1705" spans="1:2">
      <c r="A1705" s="164">
        <v>39000</v>
      </c>
      <c r="B1705" s="167">
        <v>1.2541</v>
      </c>
    </row>
    <row r="1706" spans="1:2">
      <c r="A1706" s="164">
        <v>39001</v>
      </c>
      <c r="B1706" s="167">
        <v>1.2546999999999999</v>
      </c>
    </row>
    <row r="1707" spans="1:2">
      <c r="A1707" s="164">
        <v>39002</v>
      </c>
      <c r="B1707" s="167">
        <v>1.2537</v>
      </c>
    </row>
    <row r="1708" spans="1:2">
      <c r="A1708" s="164">
        <v>39003</v>
      </c>
      <c r="B1708" s="167">
        <v>1.2502</v>
      </c>
    </row>
    <row r="1709" spans="1:2">
      <c r="A1709" s="164">
        <v>39006</v>
      </c>
      <c r="B1709" s="167">
        <v>1.2518</v>
      </c>
    </row>
    <row r="1710" spans="1:2">
      <c r="A1710" s="164">
        <v>39007</v>
      </c>
      <c r="B1710" s="167">
        <v>1.2564</v>
      </c>
    </row>
    <row r="1711" spans="1:2">
      <c r="A1711" s="164">
        <v>39008</v>
      </c>
      <c r="B1711" s="167">
        <v>1.2516</v>
      </c>
    </row>
    <row r="1712" spans="1:2">
      <c r="A1712" s="164">
        <v>39009</v>
      </c>
      <c r="B1712" s="167">
        <v>1.2594000000000001</v>
      </c>
    </row>
    <row r="1713" spans="1:2">
      <c r="A1713" s="164">
        <v>39010</v>
      </c>
      <c r="B1713" s="167">
        <v>1.2613000000000001</v>
      </c>
    </row>
    <row r="1714" spans="1:2">
      <c r="A1714" s="164">
        <v>39013</v>
      </c>
      <c r="B1714" s="167">
        <v>1.2544</v>
      </c>
    </row>
    <row r="1715" spans="1:2">
      <c r="A1715" s="164">
        <v>39014</v>
      </c>
      <c r="B1715" s="167">
        <v>1.2565</v>
      </c>
    </row>
    <row r="1716" spans="1:2">
      <c r="A1716" s="164">
        <v>39015</v>
      </c>
      <c r="B1716" s="167">
        <v>1.2591000000000001</v>
      </c>
    </row>
    <row r="1717" spans="1:2">
      <c r="A1717" s="164">
        <v>39016</v>
      </c>
      <c r="B1717" s="167">
        <v>1.2668999999999999</v>
      </c>
    </row>
    <row r="1718" spans="1:2">
      <c r="A1718" s="164">
        <v>39017</v>
      </c>
      <c r="B1718" s="167">
        <v>1.2725</v>
      </c>
    </row>
    <row r="1719" spans="1:2">
      <c r="A1719" s="164">
        <v>39020</v>
      </c>
      <c r="B1719" s="167">
        <v>1.2717000000000001</v>
      </c>
    </row>
    <row r="1720" spans="1:2">
      <c r="A1720" s="164">
        <v>39021</v>
      </c>
      <c r="B1720" s="167">
        <v>1.2773000000000001</v>
      </c>
    </row>
    <row r="1721" spans="1:2">
      <c r="A1721" s="164">
        <v>39022</v>
      </c>
      <c r="B1721" s="167">
        <v>1.2770999999999999</v>
      </c>
    </row>
    <row r="1722" spans="1:2">
      <c r="A1722" s="164">
        <v>39023</v>
      </c>
      <c r="B1722" s="167">
        <v>1.278</v>
      </c>
    </row>
    <row r="1723" spans="1:2">
      <c r="A1723" s="164">
        <v>39024</v>
      </c>
      <c r="B1723" s="167">
        <v>1.2705</v>
      </c>
    </row>
    <row r="1724" spans="1:2">
      <c r="A1724" s="164">
        <v>39027</v>
      </c>
      <c r="B1724" s="167">
        <v>1.2715000000000001</v>
      </c>
    </row>
    <row r="1725" spans="1:2">
      <c r="A1725" s="164">
        <v>39028</v>
      </c>
      <c r="B1725" s="167">
        <v>1.2806</v>
      </c>
    </row>
    <row r="1726" spans="1:2">
      <c r="A1726" s="164">
        <v>39029</v>
      </c>
      <c r="B1726" s="167">
        <v>1.2775000000000001</v>
      </c>
    </row>
    <row r="1727" spans="1:2">
      <c r="A1727" s="164">
        <v>39030</v>
      </c>
      <c r="B1727" s="167">
        <v>1.2835000000000001</v>
      </c>
    </row>
    <row r="1728" spans="1:2">
      <c r="A1728" s="164">
        <v>39031</v>
      </c>
      <c r="B1728" s="167">
        <v>1.2861</v>
      </c>
    </row>
    <row r="1729" spans="1:2">
      <c r="A1729" s="164">
        <v>39034</v>
      </c>
      <c r="B1729" s="167">
        <v>1.2809999999999999</v>
      </c>
    </row>
    <row r="1730" spans="1:2">
      <c r="A1730" s="164">
        <v>39035</v>
      </c>
      <c r="B1730" s="167">
        <v>1.2811999999999999</v>
      </c>
    </row>
    <row r="1731" spans="1:2">
      <c r="A1731" s="164">
        <v>39036</v>
      </c>
      <c r="B1731" s="167">
        <v>1.2807999999999999</v>
      </c>
    </row>
    <row r="1732" spans="1:2">
      <c r="A1732" s="164">
        <v>39037</v>
      </c>
      <c r="B1732" s="167">
        <v>1.2807999999999999</v>
      </c>
    </row>
    <row r="1733" spans="1:2">
      <c r="A1733" s="164">
        <v>39038</v>
      </c>
      <c r="B1733" s="167">
        <v>1.2823</v>
      </c>
    </row>
    <row r="1734" spans="1:2">
      <c r="A1734" s="164">
        <v>39041</v>
      </c>
      <c r="B1734" s="167">
        <v>1.2809999999999999</v>
      </c>
    </row>
    <row r="1735" spans="1:2">
      <c r="A1735" s="164">
        <v>39042</v>
      </c>
      <c r="B1735" s="167">
        <v>1.2824</v>
      </c>
    </row>
    <row r="1736" spans="1:2">
      <c r="A1736" s="164">
        <v>39043</v>
      </c>
      <c r="B1736" s="167">
        <v>1.2927999999999999</v>
      </c>
    </row>
    <row r="1737" spans="1:2">
      <c r="A1737" s="164">
        <v>39045</v>
      </c>
      <c r="B1737" s="167">
        <v>1.3081</v>
      </c>
    </row>
    <row r="1738" spans="1:2">
      <c r="A1738" s="164">
        <v>39048</v>
      </c>
      <c r="B1738" s="167">
        <v>1.3120000000000001</v>
      </c>
    </row>
    <row r="1739" spans="1:2">
      <c r="A1739" s="164">
        <v>39049</v>
      </c>
      <c r="B1739" s="167">
        <v>1.3162</v>
      </c>
    </row>
    <row r="1740" spans="1:2">
      <c r="A1740" s="164">
        <v>39050</v>
      </c>
      <c r="B1740" s="167">
        <v>1.3146</v>
      </c>
    </row>
    <row r="1741" spans="1:2">
      <c r="A1741" s="164">
        <v>39051</v>
      </c>
      <c r="B1741" s="167">
        <v>1.3261000000000001</v>
      </c>
    </row>
    <row r="1742" spans="1:2">
      <c r="A1742" s="164">
        <v>39052</v>
      </c>
      <c r="B1742" s="167">
        <v>1.3315999999999999</v>
      </c>
    </row>
    <row r="1743" spans="1:2">
      <c r="A1743" s="164">
        <v>39055</v>
      </c>
      <c r="B1743" s="167">
        <v>1.3327</v>
      </c>
    </row>
    <row r="1744" spans="1:2">
      <c r="A1744" s="164">
        <v>39056</v>
      </c>
      <c r="B1744" s="167">
        <v>1.3327</v>
      </c>
    </row>
    <row r="1745" spans="1:2">
      <c r="A1745" s="164">
        <v>39057</v>
      </c>
      <c r="B1745" s="167">
        <v>1.3307</v>
      </c>
    </row>
    <row r="1746" spans="1:2">
      <c r="A1746" s="164">
        <v>39058</v>
      </c>
      <c r="B1746" s="167">
        <v>1.3295999999999999</v>
      </c>
    </row>
    <row r="1747" spans="1:2">
      <c r="A1747" s="164">
        <v>39059</v>
      </c>
      <c r="B1747" s="167">
        <v>1.3214999999999999</v>
      </c>
    </row>
    <row r="1748" spans="1:2">
      <c r="A1748" s="164">
        <v>39062</v>
      </c>
      <c r="B1748" s="167">
        <v>1.3223</v>
      </c>
    </row>
    <row r="1749" spans="1:2">
      <c r="A1749" s="164">
        <v>39063</v>
      </c>
      <c r="B1749" s="167">
        <v>1.3232999999999999</v>
      </c>
    </row>
    <row r="1750" spans="1:2">
      <c r="A1750" s="164">
        <v>39064</v>
      </c>
      <c r="B1750" s="167">
        <v>1.3214999999999999</v>
      </c>
    </row>
    <row r="1751" spans="1:2">
      <c r="A1751" s="164">
        <v>39065</v>
      </c>
      <c r="B1751" s="167">
        <v>1.3173999999999999</v>
      </c>
    </row>
    <row r="1752" spans="1:2">
      <c r="A1752" s="164">
        <v>39066</v>
      </c>
      <c r="B1752" s="167">
        <v>1.3095000000000001</v>
      </c>
    </row>
    <row r="1753" spans="1:2">
      <c r="A1753" s="164">
        <v>39069</v>
      </c>
      <c r="B1753" s="167">
        <v>1.3072999999999999</v>
      </c>
    </row>
    <row r="1754" spans="1:2">
      <c r="A1754" s="164">
        <v>39070</v>
      </c>
      <c r="B1754" s="167">
        <v>1.3193999999999999</v>
      </c>
    </row>
    <row r="1755" spans="1:2">
      <c r="A1755" s="164">
        <v>39071</v>
      </c>
      <c r="B1755" s="167">
        <v>1.3183</v>
      </c>
    </row>
    <row r="1756" spans="1:2">
      <c r="A1756" s="164">
        <v>39072</v>
      </c>
      <c r="B1756" s="167">
        <v>1.3174999999999999</v>
      </c>
    </row>
    <row r="1757" spans="1:2">
      <c r="A1757" s="164">
        <v>39073</v>
      </c>
      <c r="B1757" s="167">
        <v>1.3130999999999999</v>
      </c>
    </row>
    <row r="1758" spans="1:2">
      <c r="A1758" s="164">
        <v>39077</v>
      </c>
      <c r="B1758" s="167">
        <v>1.3131999999999999</v>
      </c>
    </row>
    <row r="1759" spans="1:2">
      <c r="A1759" s="164">
        <v>39078</v>
      </c>
      <c r="B1759" s="167">
        <v>1.3125</v>
      </c>
    </row>
    <row r="1760" spans="1:2">
      <c r="A1760" s="164">
        <v>39079</v>
      </c>
      <c r="B1760" s="167">
        <v>1.3158000000000001</v>
      </c>
    </row>
    <row r="1761" spans="1:2">
      <c r="A1761" s="164">
        <v>39080</v>
      </c>
      <c r="B1761" s="167">
        <v>1.3197000000000001</v>
      </c>
    </row>
    <row r="1762" spans="1:2">
      <c r="A1762" s="164">
        <v>39084</v>
      </c>
      <c r="B1762" s="167">
        <v>1.3286</v>
      </c>
    </row>
    <row r="1763" spans="1:2">
      <c r="A1763" s="164">
        <v>39085</v>
      </c>
      <c r="B1763" s="167">
        <v>1.3169</v>
      </c>
    </row>
    <row r="1764" spans="1:2">
      <c r="A1764" s="164">
        <v>39086</v>
      </c>
      <c r="B1764" s="167">
        <v>1.3093999999999999</v>
      </c>
    </row>
    <row r="1765" spans="1:2">
      <c r="A1765" s="164">
        <v>39087</v>
      </c>
      <c r="B1765" s="167">
        <v>1.3005</v>
      </c>
    </row>
    <row r="1766" spans="1:2">
      <c r="A1766" s="164">
        <v>39090</v>
      </c>
      <c r="B1766" s="167">
        <v>1.3023</v>
      </c>
    </row>
    <row r="1767" spans="1:2">
      <c r="A1767" s="164">
        <v>39091</v>
      </c>
      <c r="B1767" s="167">
        <v>1.2995000000000001</v>
      </c>
    </row>
    <row r="1768" spans="1:2">
      <c r="A1768" s="164">
        <v>39092</v>
      </c>
      <c r="B1768" s="167">
        <v>1.294</v>
      </c>
    </row>
    <row r="1769" spans="1:2">
      <c r="A1769" s="164">
        <v>39093</v>
      </c>
      <c r="B1769" s="167">
        <v>1.2904</v>
      </c>
    </row>
    <row r="1770" spans="1:2">
      <c r="A1770" s="164">
        <v>39094</v>
      </c>
      <c r="B1770" s="167">
        <v>1.2926</v>
      </c>
    </row>
    <row r="1771" spans="1:2">
      <c r="A1771" s="164">
        <v>39098</v>
      </c>
      <c r="B1771" s="167">
        <v>1.2918000000000001</v>
      </c>
    </row>
    <row r="1772" spans="1:2">
      <c r="A1772" s="164">
        <v>39099</v>
      </c>
      <c r="B1772" s="167">
        <v>1.2948</v>
      </c>
    </row>
    <row r="1773" spans="1:2">
      <c r="A1773" s="164">
        <v>39100</v>
      </c>
      <c r="B1773" s="167">
        <v>1.2942</v>
      </c>
    </row>
    <row r="1774" spans="1:2">
      <c r="A1774" s="164">
        <v>39101</v>
      </c>
      <c r="B1774" s="167">
        <v>1.2968</v>
      </c>
    </row>
    <row r="1775" spans="1:2">
      <c r="A1775" s="164">
        <v>39104</v>
      </c>
      <c r="B1775" s="167">
        <v>1.2957000000000001</v>
      </c>
    </row>
    <row r="1776" spans="1:2">
      <c r="A1776" s="164">
        <v>39105</v>
      </c>
      <c r="B1776" s="167">
        <v>1.3025</v>
      </c>
    </row>
    <row r="1777" spans="1:2">
      <c r="A1777" s="164">
        <v>39106</v>
      </c>
      <c r="B1777" s="167">
        <v>1.2964</v>
      </c>
    </row>
    <row r="1778" spans="1:2">
      <c r="A1778" s="164">
        <v>39107</v>
      </c>
      <c r="B1778" s="167">
        <v>1.298</v>
      </c>
    </row>
    <row r="1779" spans="1:2">
      <c r="A1779" s="164">
        <v>39108</v>
      </c>
      <c r="B1779" s="167">
        <v>1.2908999999999999</v>
      </c>
    </row>
    <row r="1780" spans="1:2">
      <c r="A1780" s="164">
        <v>39111</v>
      </c>
      <c r="B1780" s="167">
        <v>1.2948</v>
      </c>
    </row>
    <row r="1781" spans="1:2">
      <c r="A1781" s="164">
        <v>39112</v>
      </c>
      <c r="B1781" s="167">
        <v>1.2954000000000001</v>
      </c>
    </row>
    <row r="1782" spans="1:2">
      <c r="A1782" s="164">
        <v>39113</v>
      </c>
      <c r="B1782" s="167">
        <v>1.2998000000000001</v>
      </c>
    </row>
    <row r="1783" spans="1:2">
      <c r="A1783" s="164">
        <v>39114</v>
      </c>
      <c r="B1783" s="167">
        <v>1.3021</v>
      </c>
    </row>
    <row r="1784" spans="1:2">
      <c r="A1784" s="164">
        <v>39115</v>
      </c>
      <c r="B1784" s="167">
        <v>1.296</v>
      </c>
    </row>
    <row r="1785" spans="1:2">
      <c r="A1785" s="164">
        <v>39118</v>
      </c>
      <c r="B1785" s="167">
        <v>1.2932999999999999</v>
      </c>
    </row>
    <row r="1786" spans="1:2">
      <c r="A1786" s="164">
        <v>39119</v>
      </c>
      <c r="B1786" s="167">
        <v>1.2968999999999999</v>
      </c>
    </row>
    <row r="1787" spans="1:2">
      <c r="A1787" s="164">
        <v>39120</v>
      </c>
      <c r="B1787" s="167">
        <v>1.302</v>
      </c>
    </row>
    <row r="1788" spans="1:2">
      <c r="A1788" s="164">
        <v>39121</v>
      </c>
      <c r="B1788" s="167">
        <v>1.3033999999999999</v>
      </c>
    </row>
    <row r="1789" spans="1:2">
      <c r="A1789" s="164">
        <v>39122</v>
      </c>
      <c r="B1789" s="167">
        <v>1.3005</v>
      </c>
    </row>
    <row r="1790" spans="1:2">
      <c r="A1790" s="164">
        <v>39125</v>
      </c>
      <c r="B1790" s="167">
        <v>1.2962</v>
      </c>
    </row>
    <row r="1791" spans="1:2">
      <c r="A1791" s="164">
        <v>39126</v>
      </c>
      <c r="B1791" s="167">
        <v>1.3024</v>
      </c>
    </row>
    <row r="1792" spans="1:2">
      <c r="A1792" s="164">
        <v>39127</v>
      </c>
      <c r="B1792" s="167">
        <v>1.3126</v>
      </c>
    </row>
    <row r="1793" spans="1:2">
      <c r="A1793" s="164">
        <v>39128</v>
      </c>
      <c r="B1793" s="167">
        <v>1.3140000000000001</v>
      </c>
    </row>
    <row r="1794" spans="1:2">
      <c r="A1794" s="164">
        <v>39129</v>
      </c>
      <c r="B1794" s="167">
        <v>1.3137000000000001</v>
      </c>
    </row>
    <row r="1795" spans="1:2">
      <c r="A1795" s="164">
        <v>39133</v>
      </c>
      <c r="B1795" s="167">
        <v>1.3133999999999999</v>
      </c>
    </row>
    <row r="1796" spans="1:2">
      <c r="A1796" s="164">
        <v>39134</v>
      </c>
      <c r="B1796" s="167">
        <v>1.3126</v>
      </c>
    </row>
    <row r="1797" spans="1:2">
      <c r="A1797" s="164">
        <v>39135</v>
      </c>
      <c r="B1797" s="167">
        <v>1.3133999999999999</v>
      </c>
    </row>
    <row r="1798" spans="1:2">
      <c r="A1798" s="164">
        <v>39136</v>
      </c>
      <c r="B1798" s="167">
        <v>1.3164</v>
      </c>
    </row>
    <row r="1799" spans="1:2">
      <c r="A1799" s="164">
        <v>39139</v>
      </c>
      <c r="B1799" s="167">
        <v>1.3159000000000001</v>
      </c>
    </row>
    <row r="1800" spans="1:2">
      <c r="A1800" s="164">
        <v>39140</v>
      </c>
      <c r="B1800" s="167">
        <v>1.3246</v>
      </c>
    </row>
    <row r="1801" spans="1:2">
      <c r="A1801" s="164">
        <v>39141</v>
      </c>
      <c r="B1801" s="167">
        <v>1.323</v>
      </c>
    </row>
    <row r="1802" spans="1:2">
      <c r="A1802" s="164">
        <v>39142</v>
      </c>
      <c r="B1802" s="167">
        <v>1.3172999999999999</v>
      </c>
    </row>
    <row r="1803" spans="1:2">
      <c r="A1803" s="164">
        <v>39143</v>
      </c>
      <c r="B1803" s="167">
        <v>1.3182</v>
      </c>
    </row>
    <row r="1804" spans="1:2">
      <c r="A1804" s="164">
        <v>39146</v>
      </c>
      <c r="B1804" s="167">
        <v>1.3093999999999999</v>
      </c>
    </row>
    <row r="1805" spans="1:2">
      <c r="A1805" s="164">
        <v>39147</v>
      </c>
      <c r="B1805" s="167">
        <v>1.3108</v>
      </c>
    </row>
    <row r="1806" spans="1:2">
      <c r="A1806" s="164">
        <v>39148</v>
      </c>
      <c r="B1806" s="167">
        <v>1.3148</v>
      </c>
    </row>
    <row r="1807" spans="1:2">
      <c r="A1807" s="164">
        <v>39149</v>
      </c>
      <c r="B1807" s="167">
        <v>1.3129</v>
      </c>
    </row>
    <row r="1808" spans="1:2">
      <c r="A1808" s="164">
        <v>39150</v>
      </c>
      <c r="B1808" s="167">
        <v>1.3118000000000001</v>
      </c>
    </row>
    <row r="1809" spans="1:2">
      <c r="A1809" s="164">
        <v>39153</v>
      </c>
      <c r="B1809" s="167">
        <v>1.3186</v>
      </c>
    </row>
    <row r="1810" spans="1:2">
      <c r="A1810" s="164">
        <v>39154</v>
      </c>
      <c r="B1810" s="167">
        <v>1.3199000000000001</v>
      </c>
    </row>
    <row r="1811" spans="1:2">
      <c r="A1811" s="164">
        <v>39155</v>
      </c>
      <c r="B1811" s="167">
        <v>1.3227</v>
      </c>
    </row>
    <row r="1812" spans="1:2">
      <c r="A1812" s="164">
        <v>39156</v>
      </c>
      <c r="B1812" s="167">
        <v>1.3249</v>
      </c>
    </row>
    <row r="1813" spans="1:2">
      <c r="A1813" s="164">
        <v>39157</v>
      </c>
      <c r="B1813" s="167">
        <v>1.3307</v>
      </c>
    </row>
    <row r="1814" spans="1:2">
      <c r="A1814" s="164">
        <v>39160</v>
      </c>
      <c r="B1814" s="167">
        <v>1.3299000000000001</v>
      </c>
    </row>
    <row r="1815" spans="1:2">
      <c r="A1815" s="164">
        <v>39161</v>
      </c>
      <c r="B1815" s="167">
        <v>1.3290999999999999</v>
      </c>
    </row>
    <row r="1816" spans="1:2">
      <c r="A1816" s="164">
        <v>39162</v>
      </c>
      <c r="B1816" s="167">
        <v>1.3305</v>
      </c>
    </row>
    <row r="1817" spans="1:2">
      <c r="A1817" s="164">
        <v>39163</v>
      </c>
      <c r="B1817" s="167">
        <v>1.3359000000000001</v>
      </c>
    </row>
    <row r="1818" spans="1:2">
      <c r="A1818" s="164">
        <v>39164</v>
      </c>
      <c r="B1818" s="167">
        <v>1.3302</v>
      </c>
    </row>
    <row r="1819" spans="1:2">
      <c r="A1819" s="164">
        <v>39167</v>
      </c>
      <c r="B1819" s="167">
        <v>1.3335999999999999</v>
      </c>
    </row>
    <row r="1820" spans="1:2">
      <c r="A1820" s="164">
        <v>39168</v>
      </c>
      <c r="B1820" s="167">
        <v>1.3357000000000001</v>
      </c>
    </row>
    <row r="1821" spans="1:2">
      <c r="A1821" s="164">
        <v>39169</v>
      </c>
      <c r="B1821" s="167">
        <v>1.3331</v>
      </c>
    </row>
    <row r="1822" spans="1:2">
      <c r="A1822" s="164">
        <v>39170</v>
      </c>
      <c r="B1822" s="167">
        <v>1.3335999999999999</v>
      </c>
    </row>
    <row r="1823" spans="1:2">
      <c r="A1823" s="164">
        <v>39171</v>
      </c>
      <c r="B1823" s="167">
        <v>1.3373999999999999</v>
      </c>
    </row>
    <row r="1824" spans="1:2">
      <c r="A1824" s="164">
        <v>39174</v>
      </c>
      <c r="B1824" s="167">
        <v>1.3373999999999999</v>
      </c>
    </row>
    <row r="1825" spans="1:2">
      <c r="A1825" s="164">
        <v>39175</v>
      </c>
      <c r="B1825" s="167">
        <v>1.3363</v>
      </c>
    </row>
    <row r="1826" spans="1:2">
      <c r="A1826" s="164">
        <v>39176</v>
      </c>
      <c r="B1826" s="167">
        <v>1.3364</v>
      </c>
    </row>
    <row r="1827" spans="1:2">
      <c r="A1827" s="164">
        <v>39177</v>
      </c>
      <c r="B1827" s="167">
        <v>1.3426</v>
      </c>
    </row>
    <row r="1828" spans="1:2">
      <c r="A1828" s="164">
        <v>39178</v>
      </c>
      <c r="B1828" s="167">
        <v>1.3380000000000001</v>
      </c>
    </row>
    <row r="1829" spans="1:2">
      <c r="A1829" s="164">
        <v>39181</v>
      </c>
      <c r="B1829" s="167">
        <v>1.3367</v>
      </c>
    </row>
    <row r="1830" spans="1:2">
      <c r="A1830" s="164">
        <v>39182</v>
      </c>
      <c r="B1830" s="167">
        <v>1.3435999999999999</v>
      </c>
    </row>
    <row r="1831" spans="1:2">
      <c r="A1831" s="164">
        <v>39183</v>
      </c>
      <c r="B1831" s="167">
        <v>1.3435999999999999</v>
      </c>
    </row>
    <row r="1832" spans="1:2">
      <c r="A1832" s="164">
        <v>39184</v>
      </c>
      <c r="B1832" s="167">
        <v>1.3484</v>
      </c>
    </row>
    <row r="1833" spans="1:2">
      <c r="A1833" s="164">
        <v>39185</v>
      </c>
      <c r="B1833" s="167">
        <v>1.3517999999999999</v>
      </c>
    </row>
    <row r="1834" spans="1:2">
      <c r="A1834" s="164">
        <v>39188</v>
      </c>
      <c r="B1834" s="167">
        <v>1.355</v>
      </c>
    </row>
    <row r="1835" spans="1:2">
      <c r="A1835" s="164">
        <v>39189</v>
      </c>
      <c r="B1835" s="167">
        <v>1.3569</v>
      </c>
    </row>
    <row r="1836" spans="1:2">
      <c r="A1836" s="164">
        <v>39190</v>
      </c>
      <c r="B1836" s="167">
        <v>1.3573999999999999</v>
      </c>
    </row>
    <row r="1837" spans="1:2">
      <c r="A1837" s="164">
        <v>39191</v>
      </c>
      <c r="B1837" s="167">
        <v>1.3605</v>
      </c>
    </row>
    <row r="1838" spans="1:2">
      <c r="A1838" s="164">
        <v>39192</v>
      </c>
      <c r="B1838" s="167">
        <v>1.3601000000000001</v>
      </c>
    </row>
    <row r="1839" spans="1:2">
      <c r="A1839" s="164">
        <v>39195</v>
      </c>
      <c r="B1839" s="167">
        <v>1.3580000000000001</v>
      </c>
    </row>
    <row r="1840" spans="1:2">
      <c r="A1840" s="164">
        <v>39196</v>
      </c>
      <c r="B1840" s="167">
        <v>1.3622000000000001</v>
      </c>
    </row>
    <row r="1841" spans="1:2">
      <c r="A1841" s="164">
        <v>39197</v>
      </c>
      <c r="B1841" s="167">
        <v>1.3647</v>
      </c>
    </row>
    <row r="1842" spans="1:2">
      <c r="A1842" s="164">
        <v>39198</v>
      </c>
      <c r="B1842" s="167">
        <v>1.359</v>
      </c>
    </row>
    <row r="1843" spans="1:2">
      <c r="A1843" s="164">
        <v>39199</v>
      </c>
      <c r="B1843" s="167">
        <v>1.3625</v>
      </c>
    </row>
    <row r="1844" spans="1:2">
      <c r="A1844" s="164">
        <v>39202</v>
      </c>
      <c r="B1844" s="167">
        <v>1.3660000000000001</v>
      </c>
    </row>
    <row r="1845" spans="1:2">
      <c r="A1845" s="164">
        <v>39203</v>
      </c>
      <c r="B1845" s="167">
        <v>1.36</v>
      </c>
    </row>
    <row r="1846" spans="1:2">
      <c r="A1846" s="164">
        <v>39204</v>
      </c>
      <c r="B1846" s="167">
        <v>1.3597999999999999</v>
      </c>
    </row>
    <row r="1847" spans="1:2">
      <c r="A1847" s="164">
        <v>39205</v>
      </c>
      <c r="B1847" s="167">
        <v>1.3566</v>
      </c>
    </row>
    <row r="1848" spans="1:2">
      <c r="A1848" s="164">
        <v>39206</v>
      </c>
      <c r="B1848" s="167">
        <v>1.3587</v>
      </c>
    </row>
    <row r="1849" spans="1:2">
      <c r="A1849" s="164">
        <v>39209</v>
      </c>
      <c r="B1849" s="167">
        <v>1.3615999999999999</v>
      </c>
    </row>
    <row r="1850" spans="1:2">
      <c r="A1850" s="164">
        <v>39210</v>
      </c>
      <c r="B1850" s="167">
        <v>1.3532</v>
      </c>
    </row>
    <row r="1851" spans="1:2">
      <c r="A1851" s="164">
        <v>39211</v>
      </c>
      <c r="B1851" s="167">
        <v>1.3549</v>
      </c>
    </row>
    <row r="1852" spans="1:2">
      <c r="A1852" s="164">
        <v>39212</v>
      </c>
      <c r="B1852" s="167">
        <v>1.3512</v>
      </c>
    </row>
    <row r="1853" spans="1:2">
      <c r="A1853" s="164">
        <v>39213</v>
      </c>
      <c r="B1853" s="167">
        <v>1.3519000000000001</v>
      </c>
    </row>
    <row r="1854" spans="1:2">
      <c r="A1854" s="164">
        <v>39216</v>
      </c>
      <c r="B1854" s="167">
        <v>1.3544</v>
      </c>
    </row>
    <row r="1855" spans="1:2">
      <c r="A1855" s="164">
        <v>39217</v>
      </c>
      <c r="B1855" s="167">
        <v>1.3603000000000001</v>
      </c>
    </row>
    <row r="1856" spans="1:2">
      <c r="A1856" s="164">
        <v>39218</v>
      </c>
      <c r="B1856" s="167">
        <v>1.3522000000000001</v>
      </c>
    </row>
    <row r="1857" spans="1:2">
      <c r="A1857" s="164">
        <v>39219</v>
      </c>
      <c r="B1857" s="167">
        <v>1.3493999999999999</v>
      </c>
    </row>
    <row r="1858" spans="1:2">
      <c r="A1858" s="164">
        <v>39220</v>
      </c>
      <c r="B1858" s="167">
        <v>1.3511</v>
      </c>
    </row>
    <row r="1859" spans="1:2">
      <c r="A1859" s="164">
        <v>39223</v>
      </c>
      <c r="B1859" s="167">
        <v>1.3456999999999999</v>
      </c>
    </row>
    <row r="1860" spans="1:2">
      <c r="A1860" s="164">
        <v>39224</v>
      </c>
      <c r="B1860" s="167">
        <v>1.3464</v>
      </c>
    </row>
    <row r="1861" spans="1:2">
      <c r="A1861" s="164">
        <v>39225</v>
      </c>
      <c r="B1861" s="167">
        <v>1.3482000000000001</v>
      </c>
    </row>
    <row r="1862" spans="1:2">
      <c r="A1862" s="164">
        <v>39226</v>
      </c>
      <c r="B1862" s="167">
        <v>1.3429</v>
      </c>
    </row>
    <row r="1863" spans="1:2">
      <c r="A1863" s="164">
        <v>39227</v>
      </c>
      <c r="B1863" s="167">
        <v>1.3452</v>
      </c>
    </row>
    <row r="1864" spans="1:2">
      <c r="A1864" s="164">
        <v>39231</v>
      </c>
      <c r="B1864" s="167">
        <v>1.3483000000000001</v>
      </c>
    </row>
    <row r="1865" spans="1:2">
      <c r="A1865" s="164">
        <v>39232</v>
      </c>
      <c r="B1865" s="167">
        <v>1.3419000000000001</v>
      </c>
    </row>
    <row r="1866" spans="1:2">
      <c r="A1866" s="164">
        <v>39233</v>
      </c>
      <c r="B1866" s="167">
        <v>1.3452999999999999</v>
      </c>
    </row>
    <row r="1867" spans="1:2">
      <c r="A1867" s="164">
        <v>39234</v>
      </c>
      <c r="B1867" s="167">
        <v>1.3440000000000001</v>
      </c>
    </row>
    <row r="1868" spans="1:2">
      <c r="A1868" s="164">
        <v>39237</v>
      </c>
      <c r="B1868" s="167">
        <v>1.3488</v>
      </c>
    </row>
    <row r="1869" spans="1:2">
      <c r="A1869" s="164">
        <v>39238</v>
      </c>
      <c r="B1869" s="167">
        <v>1.3526</v>
      </c>
    </row>
    <row r="1870" spans="1:2">
      <c r="A1870" s="164">
        <v>39239</v>
      </c>
      <c r="B1870" s="167">
        <v>1.3492</v>
      </c>
    </row>
    <row r="1871" spans="1:2">
      <c r="A1871" s="164">
        <v>39240</v>
      </c>
      <c r="B1871" s="167">
        <v>1.3455999999999999</v>
      </c>
    </row>
    <row r="1872" spans="1:2">
      <c r="A1872" s="164">
        <v>39241</v>
      </c>
      <c r="B1872" s="167">
        <v>1.3359000000000001</v>
      </c>
    </row>
    <row r="1873" spans="1:2">
      <c r="A1873" s="164">
        <v>39244</v>
      </c>
      <c r="B1873" s="167">
        <v>1.3359000000000001</v>
      </c>
    </row>
    <row r="1874" spans="1:2">
      <c r="A1874" s="164">
        <v>39245</v>
      </c>
      <c r="B1874" s="167">
        <v>1.3325</v>
      </c>
    </row>
    <row r="1875" spans="1:2">
      <c r="A1875" s="164">
        <v>39246</v>
      </c>
      <c r="B1875" s="167">
        <v>1.3294999999999999</v>
      </c>
    </row>
    <row r="1876" spans="1:2">
      <c r="A1876" s="164">
        <v>39247</v>
      </c>
      <c r="B1876" s="167">
        <v>1.3310999999999999</v>
      </c>
    </row>
    <row r="1877" spans="1:2">
      <c r="A1877" s="164">
        <v>39248</v>
      </c>
      <c r="B1877" s="167">
        <v>1.3365</v>
      </c>
    </row>
    <row r="1878" spans="1:2">
      <c r="A1878" s="164">
        <v>39251</v>
      </c>
      <c r="B1878" s="167">
        <v>1.3401000000000001</v>
      </c>
    </row>
    <row r="1879" spans="1:2">
      <c r="A1879" s="164">
        <v>39252</v>
      </c>
      <c r="B1879" s="167">
        <v>1.3415999999999999</v>
      </c>
    </row>
    <row r="1880" spans="1:2">
      <c r="A1880" s="164">
        <v>39253</v>
      </c>
      <c r="B1880" s="167">
        <v>1.3426</v>
      </c>
    </row>
    <row r="1881" spans="1:2">
      <c r="A1881" s="164">
        <v>39254</v>
      </c>
      <c r="B1881" s="167">
        <v>1.3399000000000001</v>
      </c>
    </row>
    <row r="1882" spans="1:2">
      <c r="A1882" s="164">
        <v>39255</v>
      </c>
      <c r="B1882" s="167">
        <v>1.3438000000000001</v>
      </c>
    </row>
    <row r="1883" spans="1:2">
      <c r="A1883" s="164">
        <v>39258</v>
      </c>
      <c r="B1883" s="167">
        <v>1.345</v>
      </c>
    </row>
    <row r="1884" spans="1:2">
      <c r="A1884" s="164">
        <v>39259</v>
      </c>
      <c r="B1884" s="167">
        <v>1.3468</v>
      </c>
    </row>
    <row r="1885" spans="1:2">
      <c r="A1885" s="164">
        <v>39260</v>
      </c>
      <c r="B1885" s="167">
        <v>1.3432999999999999</v>
      </c>
    </row>
    <row r="1886" spans="1:2">
      <c r="A1886" s="164">
        <v>39261</v>
      </c>
      <c r="B1886" s="167">
        <v>1.3466</v>
      </c>
    </row>
    <row r="1887" spans="1:2">
      <c r="A1887" s="164">
        <v>39262</v>
      </c>
      <c r="B1887" s="167">
        <v>1.3520000000000001</v>
      </c>
    </row>
    <row r="1888" spans="1:2">
      <c r="A1888" s="164">
        <v>39265</v>
      </c>
      <c r="B1888" s="167">
        <v>1.3627</v>
      </c>
    </row>
    <row r="1889" spans="1:2">
      <c r="A1889" s="164">
        <v>39266</v>
      </c>
      <c r="B1889" s="167">
        <v>1.3614999999999999</v>
      </c>
    </row>
    <row r="1890" spans="1:2">
      <c r="A1890" s="164">
        <v>39268</v>
      </c>
      <c r="B1890" s="167">
        <v>1.3592</v>
      </c>
    </row>
    <row r="1891" spans="1:2">
      <c r="A1891" s="164">
        <v>39269</v>
      </c>
      <c r="B1891" s="167">
        <v>1.3626</v>
      </c>
    </row>
    <row r="1892" spans="1:2">
      <c r="A1892" s="164">
        <v>39272</v>
      </c>
      <c r="B1892" s="167">
        <v>1.3623000000000001</v>
      </c>
    </row>
    <row r="1893" spans="1:2">
      <c r="A1893" s="164">
        <v>39273</v>
      </c>
      <c r="B1893" s="167">
        <v>1.3714</v>
      </c>
    </row>
    <row r="1894" spans="1:2">
      <c r="A1894" s="164">
        <v>39274</v>
      </c>
      <c r="B1894" s="167">
        <v>1.3756999999999999</v>
      </c>
    </row>
    <row r="1895" spans="1:2">
      <c r="A1895" s="164">
        <v>39275</v>
      </c>
      <c r="B1895" s="167">
        <v>1.3775999999999999</v>
      </c>
    </row>
    <row r="1896" spans="1:2">
      <c r="A1896" s="164">
        <v>39276</v>
      </c>
      <c r="B1896" s="167">
        <v>1.3788</v>
      </c>
    </row>
    <row r="1897" spans="1:2">
      <c r="A1897" s="164">
        <v>39279</v>
      </c>
      <c r="B1897" s="167">
        <v>1.3785000000000001</v>
      </c>
    </row>
    <row r="1898" spans="1:2">
      <c r="A1898" s="164">
        <v>39280</v>
      </c>
      <c r="B1898" s="167">
        <v>1.3782000000000001</v>
      </c>
    </row>
    <row r="1899" spans="1:2">
      <c r="A1899" s="164">
        <v>39281</v>
      </c>
      <c r="B1899" s="167">
        <v>1.3808</v>
      </c>
    </row>
    <row r="1900" spans="1:2">
      <c r="A1900" s="164">
        <v>39282</v>
      </c>
      <c r="B1900" s="167">
        <v>1.3811</v>
      </c>
    </row>
    <row r="1901" spans="1:2">
      <c r="A1901" s="164">
        <v>39283</v>
      </c>
      <c r="B1901" s="167">
        <v>1.3831</v>
      </c>
    </row>
    <row r="1902" spans="1:2">
      <c r="A1902" s="164">
        <v>39286</v>
      </c>
      <c r="B1902" s="167">
        <v>1.3816999999999999</v>
      </c>
    </row>
    <row r="1903" spans="1:2">
      <c r="A1903" s="164">
        <v>39287</v>
      </c>
      <c r="B1903" s="167">
        <v>1.3824000000000001</v>
      </c>
    </row>
    <row r="1904" spans="1:2">
      <c r="A1904" s="164">
        <v>39288</v>
      </c>
      <c r="B1904" s="167">
        <v>1.3711</v>
      </c>
    </row>
    <row r="1905" spans="1:2">
      <c r="A1905" s="164">
        <v>39289</v>
      </c>
      <c r="B1905" s="167">
        <v>1.373</v>
      </c>
    </row>
    <row r="1906" spans="1:2">
      <c r="A1906" s="164">
        <v>39290</v>
      </c>
      <c r="B1906" s="167">
        <v>1.3647</v>
      </c>
    </row>
    <row r="1907" spans="1:2">
      <c r="A1907" s="164">
        <v>39293</v>
      </c>
      <c r="B1907" s="167">
        <v>1.3681000000000001</v>
      </c>
    </row>
    <row r="1908" spans="1:2">
      <c r="A1908" s="164">
        <v>39294</v>
      </c>
      <c r="B1908" s="167">
        <v>1.3711</v>
      </c>
    </row>
    <row r="1909" spans="1:2">
      <c r="A1909" s="164">
        <v>39295</v>
      </c>
      <c r="B1909" s="167">
        <v>1.3682000000000001</v>
      </c>
    </row>
    <row r="1910" spans="1:2">
      <c r="A1910" s="164">
        <v>39296</v>
      </c>
      <c r="B1910" s="167">
        <v>1.3693</v>
      </c>
    </row>
    <row r="1911" spans="1:2">
      <c r="A1911" s="164">
        <v>39297</v>
      </c>
      <c r="B1911" s="167">
        <v>1.3785000000000001</v>
      </c>
    </row>
    <row r="1912" spans="1:2">
      <c r="A1912" s="164">
        <v>39300</v>
      </c>
      <c r="B1912" s="167">
        <v>1.3789</v>
      </c>
    </row>
    <row r="1913" spans="1:2">
      <c r="A1913" s="164">
        <v>39301</v>
      </c>
      <c r="B1913" s="167">
        <v>1.3747</v>
      </c>
    </row>
    <row r="1914" spans="1:2">
      <c r="A1914" s="164">
        <v>39302</v>
      </c>
      <c r="B1914" s="167">
        <v>1.3808</v>
      </c>
    </row>
    <row r="1915" spans="1:2">
      <c r="A1915" s="164">
        <v>39303</v>
      </c>
      <c r="B1915" s="167">
        <v>1.3701000000000001</v>
      </c>
    </row>
    <row r="1916" spans="1:2">
      <c r="A1916" s="164">
        <v>39304</v>
      </c>
      <c r="B1916" s="167">
        <v>1.3686</v>
      </c>
    </row>
    <row r="1917" spans="1:2">
      <c r="A1917" s="164">
        <v>39307</v>
      </c>
      <c r="B1917" s="167">
        <v>1.3624000000000001</v>
      </c>
    </row>
    <row r="1918" spans="1:2">
      <c r="A1918" s="164">
        <v>39308</v>
      </c>
      <c r="B1918" s="167">
        <v>1.3581000000000001</v>
      </c>
    </row>
    <row r="1919" spans="1:2">
      <c r="A1919" s="164">
        <v>39309</v>
      </c>
      <c r="B1919" s="167">
        <v>1.3479000000000001</v>
      </c>
    </row>
    <row r="1920" spans="1:2">
      <c r="A1920" s="164">
        <v>39310</v>
      </c>
      <c r="B1920" s="167">
        <v>1.3402000000000001</v>
      </c>
    </row>
    <row r="1921" spans="1:2">
      <c r="A1921" s="164">
        <v>39311</v>
      </c>
      <c r="B1921" s="167">
        <v>1.3492</v>
      </c>
    </row>
    <row r="1922" spans="1:2">
      <c r="A1922" s="164">
        <v>39314</v>
      </c>
      <c r="B1922" s="167">
        <v>1.3468</v>
      </c>
    </row>
    <row r="1923" spans="1:2">
      <c r="A1923" s="164">
        <v>39315</v>
      </c>
      <c r="B1923" s="167">
        <v>1.3483000000000001</v>
      </c>
    </row>
    <row r="1924" spans="1:2">
      <c r="A1924" s="164">
        <v>39316</v>
      </c>
      <c r="B1924" s="167">
        <v>1.3534999999999999</v>
      </c>
    </row>
    <row r="1925" spans="1:2">
      <c r="A1925" s="164">
        <v>39317</v>
      </c>
      <c r="B1925" s="167">
        <v>1.3560000000000001</v>
      </c>
    </row>
    <row r="1926" spans="1:2">
      <c r="A1926" s="164">
        <v>39318</v>
      </c>
      <c r="B1926" s="167">
        <v>1.3645</v>
      </c>
    </row>
    <row r="1927" spans="1:2">
      <c r="A1927" s="164">
        <v>39321</v>
      </c>
      <c r="B1927" s="167">
        <v>1.3645</v>
      </c>
    </row>
    <row r="1928" spans="1:2">
      <c r="A1928" s="164">
        <v>39322</v>
      </c>
      <c r="B1928" s="167">
        <v>1.3626</v>
      </c>
    </row>
    <row r="1929" spans="1:2">
      <c r="A1929" s="164">
        <v>39323</v>
      </c>
      <c r="B1929" s="167">
        <v>1.3674999999999999</v>
      </c>
    </row>
    <row r="1930" spans="1:2">
      <c r="A1930" s="164">
        <v>39324</v>
      </c>
      <c r="B1930" s="167">
        <v>1.3648</v>
      </c>
    </row>
    <row r="1931" spans="1:2">
      <c r="A1931" s="164">
        <v>39325</v>
      </c>
      <c r="B1931" s="167">
        <v>1.3641000000000001</v>
      </c>
    </row>
    <row r="1932" spans="1:2">
      <c r="A1932" s="164">
        <v>39328</v>
      </c>
      <c r="B1932" s="167">
        <v>1.3641000000000001</v>
      </c>
    </row>
    <row r="1933" spans="1:2">
      <c r="A1933" s="164">
        <v>39329</v>
      </c>
      <c r="B1933" s="167">
        <v>1.3606</v>
      </c>
    </row>
    <row r="1934" spans="1:2">
      <c r="A1934" s="164">
        <v>39330</v>
      </c>
      <c r="B1934" s="167">
        <v>1.3669</v>
      </c>
    </row>
    <row r="1935" spans="1:2">
      <c r="A1935" s="164">
        <v>39331</v>
      </c>
      <c r="B1935" s="167">
        <v>1.3696999999999999</v>
      </c>
    </row>
    <row r="1936" spans="1:2">
      <c r="A1936" s="164">
        <v>39332</v>
      </c>
      <c r="B1936" s="167">
        <v>1.3772</v>
      </c>
    </row>
    <row r="1937" spans="1:2">
      <c r="A1937" s="164">
        <v>39335</v>
      </c>
      <c r="B1937" s="167">
        <v>1.3794</v>
      </c>
    </row>
    <row r="1938" spans="1:2">
      <c r="A1938" s="164">
        <v>39336</v>
      </c>
      <c r="B1938" s="167">
        <v>1.3836999999999999</v>
      </c>
    </row>
    <row r="1939" spans="1:2">
      <c r="A1939" s="164">
        <v>39337</v>
      </c>
      <c r="B1939" s="167">
        <v>1.3904000000000001</v>
      </c>
    </row>
    <row r="1940" spans="1:2">
      <c r="A1940" s="164">
        <v>39338</v>
      </c>
      <c r="B1940" s="167">
        <v>1.3885000000000001</v>
      </c>
    </row>
    <row r="1941" spans="1:2">
      <c r="A1941" s="164">
        <v>39339</v>
      </c>
      <c r="B1941" s="167">
        <v>1.3848</v>
      </c>
    </row>
    <row r="1942" spans="1:2">
      <c r="A1942" s="164">
        <v>39342</v>
      </c>
      <c r="B1942" s="167">
        <v>1.3859999999999999</v>
      </c>
    </row>
    <row r="1943" spans="1:2">
      <c r="A1943" s="164">
        <v>39343</v>
      </c>
      <c r="B1943" s="167">
        <v>1.3869</v>
      </c>
    </row>
    <row r="1944" spans="1:2">
      <c r="A1944" s="164">
        <v>39344</v>
      </c>
      <c r="B1944" s="167">
        <v>1.395</v>
      </c>
    </row>
    <row r="1945" spans="1:2">
      <c r="A1945" s="164">
        <v>39345</v>
      </c>
      <c r="B1945" s="167">
        <v>1.4092</v>
      </c>
    </row>
    <row r="1946" spans="1:2">
      <c r="A1946" s="164">
        <v>39346</v>
      </c>
      <c r="B1946" s="167">
        <v>1.4076</v>
      </c>
    </row>
    <row r="1947" spans="1:2">
      <c r="A1947" s="164">
        <v>39349</v>
      </c>
      <c r="B1947" s="167">
        <v>1.4086000000000001</v>
      </c>
    </row>
    <row r="1948" spans="1:2">
      <c r="A1948" s="164">
        <v>39350</v>
      </c>
      <c r="B1948" s="167">
        <v>1.4128000000000001</v>
      </c>
    </row>
    <row r="1949" spans="1:2">
      <c r="A1949" s="164">
        <v>39351</v>
      </c>
      <c r="B1949" s="167">
        <v>1.4126000000000001</v>
      </c>
    </row>
    <row r="1950" spans="1:2">
      <c r="A1950" s="164">
        <v>39352</v>
      </c>
      <c r="B1950" s="167">
        <v>1.4137999999999999</v>
      </c>
    </row>
    <row r="1951" spans="1:2">
      <c r="A1951" s="164">
        <v>39353</v>
      </c>
      <c r="B1951" s="167">
        <v>1.4218999999999999</v>
      </c>
    </row>
    <row r="1952" spans="1:2">
      <c r="A1952" s="164">
        <v>39356</v>
      </c>
      <c r="B1952" s="167">
        <v>1.4229000000000001</v>
      </c>
    </row>
    <row r="1953" spans="1:2">
      <c r="A1953" s="164">
        <v>39357</v>
      </c>
      <c r="B1953" s="167">
        <v>1.4162999999999999</v>
      </c>
    </row>
    <row r="1954" spans="1:2">
      <c r="A1954" s="164">
        <v>39358</v>
      </c>
      <c r="B1954" s="167">
        <v>1.4135</v>
      </c>
    </row>
    <row r="1955" spans="1:2">
      <c r="A1955" s="164">
        <v>39359</v>
      </c>
      <c r="B1955" s="167">
        <v>1.4128000000000001</v>
      </c>
    </row>
    <row r="1956" spans="1:2">
      <c r="A1956" s="164">
        <v>39360</v>
      </c>
      <c r="B1956" s="167">
        <v>1.4154</v>
      </c>
    </row>
    <row r="1957" spans="1:2">
      <c r="A1957" s="164">
        <v>39363</v>
      </c>
      <c r="B1957" s="167">
        <v>1.4154</v>
      </c>
    </row>
    <row r="1958" spans="1:2">
      <c r="A1958" s="164">
        <v>39364</v>
      </c>
      <c r="B1958" s="167">
        <v>1.4092</v>
      </c>
    </row>
    <row r="1959" spans="1:2">
      <c r="A1959" s="164">
        <v>39365</v>
      </c>
      <c r="B1959" s="167">
        <v>1.4157</v>
      </c>
    </row>
    <row r="1960" spans="1:2">
      <c r="A1960" s="164">
        <v>39366</v>
      </c>
      <c r="B1960" s="167">
        <v>1.4228000000000001</v>
      </c>
    </row>
    <row r="1961" spans="1:2">
      <c r="A1961" s="164">
        <v>39367</v>
      </c>
      <c r="B1961" s="167">
        <v>1.4168000000000001</v>
      </c>
    </row>
    <row r="1962" spans="1:2">
      <c r="A1962" s="164">
        <v>39370</v>
      </c>
      <c r="B1962" s="167">
        <v>1.4216</v>
      </c>
    </row>
    <row r="1963" spans="1:2">
      <c r="A1963" s="164">
        <v>39371</v>
      </c>
      <c r="B1963" s="167">
        <v>1.4165000000000001</v>
      </c>
    </row>
    <row r="1964" spans="1:2">
      <c r="A1964" s="164">
        <v>39372</v>
      </c>
      <c r="B1964" s="167">
        <v>1.4208000000000001</v>
      </c>
    </row>
    <row r="1965" spans="1:2">
      <c r="A1965" s="164">
        <v>39373</v>
      </c>
      <c r="B1965" s="167">
        <v>1.4291</v>
      </c>
    </row>
    <row r="1966" spans="1:2">
      <c r="A1966" s="164">
        <v>39374</v>
      </c>
      <c r="B1966" s="167">
        <v>1.4262999999999999</v>
      </c>
    </row>
    <row r="1967" spans="1:2">
      <c r="A1967" s="164">
        <v>39377</v>
      </c>
      <c r="B1967" s="167">
        <v>1.4137999999999999</v>
      </c>
    </row>
    <row r="1968" spans="1:2">
      <c r="A1968" s="164">
        <v>39378</v>
      </c>
      <c r="B1968" s="167">
        <v>1.4248000000000001</v>
      </c>
    </row>
    <row r="1969" spans="1:2">
      <c r="A1969" s="164">
        <v>39379</v>
      </c>
      <c r="B1969" s="167">
        <v>1.4237</v>
      </c>
    </row>
    <row r="1970" spans="1:2">
      <c r="A1970" s="164">
        <v>39380</v>
      </c>
      <c r="B1970" s="167">
        <v>1.4298999999999999</v>
      </c>
    </row>
    <row r="1971" spans="1:2">
      <c r="A1971" s="164">
        <v>39381</v>
      </c>
      <c r="B1971" s="167">
        <v>1.4390000000000001</v>
      </c>
    </row>
    <row r="1972" spans="1:2">
      <c r="A1972" s="164">
        <v>39384</v>
      </c>
      <c r="B1972" s="167">
        <v>1.4404999999999999</v>
      </c>
    </row>
    <row r="1973" spans="1:2">
      <c r="A1973" s="164">
        <v>39385</v>
      </c>
      <c r="B1973" s="167">
        <v>1.4423999999999999</v>
      </c>
    </row>
    <row r="1974" spans="1:2">
      <c r="A1974" s="164">
        <v>39386</v>
      </c>
      <c r="B1974" s="167">
        <v>1.4468000000000001</v>
      </c>
    </row>
    <row r="1975" spans="1:2">
      <c r="A1975" s="164">
        <v>39387</v>
      </c>
      <c r="B1975" s="167">
        <v>1.4435</v>
      </c>
    </row>
    <row r="1976" spans="1:2">
      <c r="A1976" s="164">
        <v>39388</v>
      </c>
      <c r="B1976" s="167">
        <v>1.4480999999999999</v>
      </c>
    </row>
    <row r="1977" spans="1:2">
      <c r="A1977" s="164">
        <v>39391</v>
      </c>
      <c r="B1977" s="167">
        <v>1.4469000000000001</v>
      </c>
    </row>
    <row r="1978" spans="1:2">
      <c r="A1978" s="164">
        <v>39392</v>
      </c>
      <c r="B1978" s="167">
        <v>1.4555</v>
      </c>
    </row>
    <row r="1979" spans="1:2">
      <c r="A1979" s="164">
        <v>39393</v>
      </c>
      <c r="B1979" s="167">
        <v>1.4666999999999999</v>
      </c>
    </row>
    <row r="1980" spans="1:2">
      <c r="A1980" s="164">
        <v>39394</v>
      </c>
      <c r="B1980" s="167">
        <v>1.4691000000000001</v>
      </c>
    </row>
    <row r="1981" spans="1:2">
      <c r="A1981" s="164">
        <v>39395</v>
      </c>
      <c r="B1981" s="167">
        <v>1.4664999999999999</v>
      </c>
    </row>
    <row r="1982" spans="1:2">
      <c r="A1982" s="164">
        <v>39399</v>
      </c>
      <c r="B1982" s="167">
        <v>1.4598</v>
      </c>
    </row>
    <row r="1983" spans="1:2">
      <c r="A1983" s="164">
        <v>39400</v>
      </c>
      <c r="B1983" s="167">
        <v>1.4670000000000001</v>
      </c>
    </row>
    <row r="1984" spans="1:2">
      <c r="A1984" s="164">
        <v>39401</v>
      </c>
      <c r="B1984" s="167">
        <v>1.4639</v>
      </c>
    </row>
    <row r="1985" spans="1:2">
      <c r="A1985" s="164">
        <v>39402</v>
      </c>
      <c r="B1985" s="167">
        <v>1.4652000000000001</v>
      </c>
    </row>
    <row r="1986" spans="1:2">
      <c r="A1986" s="164">
        <v>39405</v>
      </c>
      <c r="B1986" s="167">
        <v>1.4658</v>
      </c>
    </row>
    <row r="1987" spans="1:2">
      <c r="A1987" s="164">
        <v>39406</v>
      </c>
      <c r="B1987" s="167">
        <v>1.4786999999999999</v>
      </c>
    </row>
    <row r="1988" spans="1:2">
      <c r="A1988" s="164">
        <v>39407</v>
      </c>
      <c r="B1988" s="167">
        <v>1.4829000000000001</v>
      </c>
    </row>
    <row r="1989" spans="1:2">
      <c r="A1989" s="164">
        <v>39408</v>
      </c>
      <c r="B1989" s="167">
        <v>1.4829000000000001</v>
      </c>
    </row>
    <row r="1990" spans="1:2">
      <c r="A1990" s="164">
        <v>39409</v>
      </c>
      <c r="B1990" s="167">
        <v>1.4824999999999999</v>
      </c>
    </row>
    <row r="1991" spans="1:2">
      <c r="A1991" s="164">
        <v>39412</v>
      </c>
      <c r="B1991" s="167">
        <v>1.4862</v>
      </c>
    </row>
    <row r="1992" spans="1:2">
      <c r="A1992" s="164">
        <v>39413</v>
      </c>
      <c r="B1992" s="167">
        <v>1.4817</v>
      </c>
    </row>
    <row r="1993" spans="1:2">
      <c r="A1993" s="164">
        <v>39414</v>
      </c>
      <c r="B1993" s="167">
        <v>1.4750000000000001</v>
      </c>
    </row>
    <row r="1994" spans="1:2">
      <c r="A1994" s="164">
        <v>39415</v>
      </c>
      <c r="B1994" s="167">
        <v>1.4765999999999999</v>
      </c>
    </row>
    <row r="1995" spans="1:2">
      <c r="A1995" s="164">
        <v>39416</v>
      </c>
      <c r="B1995" s="167">
        <v>1.4688000000000001</v>
      </c>
    </row>
    <row r="1996" spans="1:2">
      <c r="A1996" s="164">
        <v>39419</v>
      </c>
      <c r="B1996" s="167">
        <v>1.4657</v>
      </c>
    </row>
    <row r="1997" spans="1:2">
      <c r="A1997" s="164">
        <v>39420</v>
      </c>
      <c r="B1997" s="167">
        <v>1.4759</v>
      </c>
    </row>
    <row r="1998" spans="1:2">
      <c r="A1998" s="164">
        <v>39421</v>
      </c>
      <c r="B1998" s="167">
        <v>1.4665999999999999</v>
      </c>
    </row>
    <row r="1999" spans="1:2">
      <c r="A1999" s="164">
        <v>39422</v>
      </c>
      <c r="B1999" s="167">
        <v>1.4638</v>
      </c>
    </row>
    <row r="2000" spans="1:2">
      <c r="A2000" s="164">
        <v>39423</v>
      </c>
      <c r="B2000" s="167">
        <v>1.4663999999999999</v>
      </c>
    </row>
    <row r="2001" spans="1:2">
      <c r="A2001" s="164">
        <v>39426</v>
      </c>
      <c r="B2001" s="167">
        <v>1.4714</v>
      </c>
    </row>
    <row r="2002" spans="1:2">
      <c r="A2002" s="164">
        <v>39427</v>
      </c>
      <c r="B2002" s="167">
        <v>1.4702</v>
      </c>
    </row>
    <row r="2003" spans="1:2">
      <c r="A2003" s="164">
        <v>39428</v>
      </c>
      <c r="B2003" s="167">
        <v>1.4702</v>
      </c>
    </row>
    <row r="2004" spans="1:2">
      <c r="A2004" s="164">
        <v>39429</v>
      </c>
      <c r="B2004" s="167">
        <v>1.4591000000000001</v>
      </c>
    </row>
    <row r="2005" spans="1:2">
      <c r="A2005" s="164">
        <v>39430</v>
      </c>
      <c r="B2005" s="167">
        <v>1.4433</v>
      </c>
    </row>
    <row r="2006" spans="1:2">
      <c r="A2006" s="164">
        <v>39433</v>
      </c>
      <c r="B2006" s="167">
        <v>1.4369000000000001</v>
      </c>
    </row>
    <row r="2007" spans="1:2">
      <c r="A2007" s="164">
        <v>39434</v>
      </c>
      <c r="B2007" s="167">
        <v>1.4392</v>
      </c>
    </row>
    <row r="2008" spans="1:2">
      <c r="A2008" s="164">
        <v>39435</v>
      </c>
      <c r="B2008" s="167">
        <v>1.4343999999999999</v>
      </c>
    </row>
    <row r="2009" spans="1:2">
      <c r="A2009" s="164">
        <v>39436</v>
      </c>
      <c r="B2009" s="167">
        <v>1.4353</v>
      </c>
    </row>
    <row r="2010" spans="1:2">
      <c r="A2010" s="164">
        <v>39437</v>
      </c>
      <c r="B2010" s="167">
        <v>1.4360999999999999</v>
      </c>
    </row>
    <row r="2011" spans="1:2">
      <c r="A2011" s="164">
        <v>39440</v>
      </c>
      <c r="B2011" s="167">
        <v>1.4409000000000001</v>
      </c>
    </row>
    <row r="2012" spans="1:2">
      <c r="A2012" s="164">
        <v>39442</v>
      </c>
      <c r="B2012" s="167">
        <v>1.45</v>
      </c>
    </row>
    <row r="2013" spans="1:2">
      <c r="A2013" s="164">
        <v>39443</v>
      </c>
      <c r="B2013" s="167">
        <v>1.4601</v>
      </c>
    </row>
    <row r="2014" spans="1:2">
      <c r="A2014" s="164">
        <v>39444</v>
      </c>
      <c r="B2014" s="167">
        <v>1.4718</v>
      </c>
    </row>
    <row r="2015" spans="1:2">
      <c r="A2015" s="164">
        <v>39447</v>
      </c>
      <c r="B2015" s="167">
        <v>1.4602999999999999</v>
      </c>
    </row>
    <row r="2016" spans="1:2">
      <c r="A2016" s="164">
        <v>39449</v>
      </c>
      <c r="B2016" s="167">
        <v>1.4738</v>
      </c>
    </row>
    <row r="2017" spans="1:2">
      <c r="A2017" s="164">
        <v>39450</v>
      </c>
      <c r="B2017" s="167">
        <v>1.4736</v>
      </c>
    </row>
    <row r="2018" spans="1:2">
      <c r="A2018" s="164">
        <v>39451</v>
      </c>
      <c r="B2018" s="167">
        <v>1.4785999999999999</v>
      </c>
    </row>
    <row r="2019" spans="1:2">
      <c r="A2019" s="164">
        <v>39454</v>
      </c>
      <c r="B2019" s="167">
        <v>1.4683999999999999</v>
      </c>
    </row>
    <row r="2020" spans="1:2">
      <c r="A2020" s="164">
        <v>39455</v>
      </c>
      <c r="B2020" s="167">
        <v>1.4717</v>
      </c>
    </row>
    <row r="2021" spans="1:2">
      <c r="A2021" s="164">
        <v>39456</v>
      </c>
      <c r="B2021" s="167">
        <v>1.4662999999999999</v>
      </c>
    </row>
    <row r="2022" spans="1:2">
      <c r="A2022" s="164">
        <v>39457</v>
      </c>
      <c r="B2022" s="167">
        <v>1.474</v>
      </c>
    </row>
    <row r="2023" spans="1:2">
      <c r="A2023" s="164">
        <v>39458</v>
      </c>
      <c r="B2023" s="167">
        <v>1.4786999999999999</v>
      </c>
    </row>
    <row r="2024" spans="1:2">
      <c r="A2024" s="164">
        <v>39461</v>
      </c>
      <c r="B2024" s="167">
        <v>1.4877</v>
      </c>
    </row>
    <row r="2025" spans="1:2">
      <c r="A2025" s="164">
        <v>39462</v>
      </c>
      <c r="B2025" s="167">
        <v>1.4842</v>
      </c>
    </row>
    <row r="2026" spans="1:2">
      <c r="A2026" s="164">
        <v>39463</v>
      </c>
      <c r="B2026" s="167">
        <v>1.4642999999999999</v>
      </c>
    </row>
    <row r="2027" spans="1:2">
      <c r="A2027" s="164">
        <v>39464</v>
      </c>
      <c r="B2027" s="167">
        <v>1.4690000000000001</v>
      </c>
    </row>
    <row r="2028" spans="1:2">
      <c r="A2028" s="164">
        <v>39465</v>
      </c>
      <c r="B2028" s="167">
        <v>1.4616</v>
      </c>
    </row>
    <row r="2029" spans="1:2">
      <c r="A2029" s="164">
        <v>39469</v>
      </c>
      <c r="B2029" s="167">
        <v>1.4609000000000001</v>
      </c>
    </row>
    <row r="2030" spans="1:2">
      <c r="A2030" s="164">
        <v>39470</v>
      </c>
      <c r="B2030" s="167">
        <v>1.4574</v>
      </c>
    </row>
    <row r="2031" spans="1:2">
      <c r="A2031" s="164">
        <v>39471</v>
      </c>
      <c r="B2031" s="167">
        <v>1.4737</v>
      </c>
    </row>
    <row r="2032" spans="1:2">
      <c r="A2032" s="164">
        <v>39472</v>
      </c>
      <c r="B2032" s="167">
        <v>1.4673</v>
      </c>
    </row>
    <row r="2033" spans="1:2">
      <c r="A2033" s="164">
        <v>39475</v>
      </c>
      <c r="B2033" s="167">
        <v>1.4789000000000001</v>
      </c>
    </row>
    <row r="2034" spans="1:2">
      <c r="A2034" s="164">
        <v>39476</v>
      </c>
      <c r="B2034" s="167">
        <v>1.4766999999999999</v>
      </c>
    </row>
    <row r="2035" spans="1:2">
      <c r="A2035" s="164">
        <v>39477</v>
      </c>
      <c r="B2035" s="167">
        <v>1.4782</v>
      </c>
    </row>
    <row r="2036" spans="1:2">
      <c r="A2036" s="164">
        <v>39478</v>
      </c>
      <c r="B2036" s="167">
        <v>1.4841</v>
      </c>
    </row>
    <row r="2037" spans="1:2">
      <c r="A2037" s="164">
        <v>39479</v>
      </c>
      <c r="B2037" s="167">
        <v>1.4851000000000001</v>
      </c>
    </row>
    <row r="2038" spans="1:2">
      <c r="A2038" s="164">
        <v>39482</v>
      </c>
      <c r="B2038" s="167">
        <v>1.4832000000000001</v>
      </c>
    </row>
    <row r="2039" spans="1:2">
      <c r="A2039" s="164">
        <v>39483</v>
      </c>
      <c r="B2039" s="167">
        <v>1.4638</v>
      </c>
    </row>
    <row r="2040" spans="1:2">
      <c r="A2040" s="164">
        <v>39484</v>
      </c>
      <c r="B2040" s="167">
        <v>1.4646999999999999</v>
      </c>
    </row>
    <row r="2041" spans="1:2">
      <c r="A2041" s="164">
        <v>39485</v>
      </c>
      <c r="B2041" s="167">
        <v>1.4495</v>
      </c>
    </row>
    <row r="2042" spans="1:2">
      <c r="A2042" s="164">
        <v>39486</v>
      </c>
      <c r="B2042" s="167">
        <v>1.4504999999999999</v>
      </c>
    </row>
    <row r="2043" spans="1:2">
      <c r="A2043" s="164">
        <v>39489</v>
      </c>
      <c r="B2043" s="167">
        <v>1.4505999999999999</v>
      </c>
    </row>
    <row r="2044" spans="1:2">
      <c r="A2044" s="164">
        <v>39490</v>
      </c>
      <c r="B2044" s="167">
        <v>1.4592000000000001</v>
      </c>
    </row>
    <row r="2045" spans="1:2">
      <c r="A2045" s="164">
        <v>39491</v>
      </c>
      <c r="B2045" s="167">
        <v>1.4569000000000001</v>
      </c>
    </row>
    <row r="2046" spans="1:2">
      <c r="A2046" s="164">
        <v>39492</v>
      </c>
      <c r="B2046" s="167">
        <v>1.4635</v>
      </c>
    </row>
    <row r="2047" spans="1:2">
      <c r="A2047" s="164">
        <v>39493</v>
      </c>
      <c r="B2047" s="167">
        <v>1.4674</v>
      </c>
    </row>
    <row r="2048" spans="1:2">
      <c r="A2048" s="164">
        <v>39497</v>
      </c>
      <c r="B2048" s="167">
        <v>1.4742</v>
      </c>
    </row>
    <row r="2049" spans="1:2">
      <c r="A2049" s="164">
        <v>39498</v>
      </c>
      <c r="B2049" s="167">
        <v>1.4662999999999999</v>
      </c>
    </row>
    <row r="2050" spans="1:2">
      <c r="A2050" s="164">
        <v>39499</v>
      </c>
      <c r="B2050" s="167">
        <v>1.4813000000000001</v>
      </c>
    </row>
    <row r="2051" spans="1:2">
      <c r="A2051" s="164">
        <v>39500</v>
      </c>
      <c r="B2051" s="167">
        <v>1.4824999999999999</v>
      </c>
    </row>
    <row r="2052" spans="1:2">
      <c r="A2052" s="164">
        <v>39503</v>
      </c>
      <c r="B2052" s="167">
        <v>1.4822</v>
      </c>
    </row>
    <row r="2053" spans="1:2">
      <c r="A2053" s="164">
        <v>39504</v>
      </c>
      <c r="B2053" s="167">
        <v>1.4888999999999999</v>
      </c>
    </row>
    <row r="2054" spans="1:2">
      <c r="A2054" s="164">
        <v>39505</v>
      </c>
      <c r="B2054" s="167">
        <v>1.5132000000000001</v>
      </c>
    </row>
    <row r="2055" spans="1:2">
      <c r="A2055" s="164">
        <v>39506</v>
      </c>
      <c r="B2055" s="167">
        <v>1.5172000000000001</v>
      </c>
    </row>
    <row r="2056" spans="1:2">
      <c r="A2056" s="164">
        <v>39507</v>
      </c>
      <c r="B2056" s="167">
        <v>1.5186999999999999</v>
      </c>
    </row>
    <row r="2057" spans="1:2">
      <c r="A2057" s="164">
        <v>39510</v>
      </c>
      <c r="B2057" s="167">
        <v>1.5195000000000001</v>
      </c>
    </row>
    <row r="2058" spans="1:2">
      <c r="A2058" s="164">
        <v>39511</v>
      </c>
      <c r="B2058" s="167">
        <v>1.5209999999999999</v>
      </c>
    </row>
    <row r="2059" spans="1:2">
      <c r="A2059" s="164">
        <v>39512</v>
      </c>
      <c r="B2059" s="167">
        <v>1.5282</v>
      </c>
    </row>
    <row r="2060" spans="1:2">
      <c r="A2060" s="164">
        <v>39513</v>
      </c>
      <c r="B2060" s="167">
        <v>1.5356000000000001</v>
      </c>
    </row>
    <row r="2061" spans="1:2">
      <c r="A2061" s="164">
        <v>39514</v>
      </c>
      <c r="B2061" s="167">
        <v>1.5333000000000001</v>
      </c>
    </row>
    <row r="2062" spans="1:2">
      <c r="A2062" s="164">
        <v>39517</v>
      </c>
      <c r="B2062" s="167">
        <v>1.5368999999999999</v>
      </c>
    </row>
    <row r="2063" spans="1:2">
      <c r="A2063" s="164">
        <v>39518</v>
      </c>
      <c r="B2063" s="167">
        <v>1.5328999999999999</v>
      </c>
    </row>
    <row r="2064" spans="1:2">
      <c r="A2064" s="164">
        <v>39519</v>
      </c>
      <c r="B2064" s="167">
        <v>1.5495000000000001</v>
      </c>
    </row>
    <row r="2065" spans="1:2">
      <c r="A2065" s="164">
        <v>39520</v>
      </c>
      <c r="B2065" s="167">
        <v>1.5584</v>
      </c>
    </row>
    <row r="2066" spans="1:2">
      <c r="A2066" s="164">
        <v>39521</v>
      </c>
      <c r="B2066" s="167">
        <v>1.5604</v>
      </c>
    </row>
    <row r="2067" spans="1:2">
      <c r="A2067" s="164">
        <v>39524</v>
      </c>
      <c r="B2067" s="167">
        <v>1.5765</v>
      </c>
    </row>
    <row r="2068" spans="1:2">
      <c r="A2068" s="164">
        <v>39525</v>
      </c>
      <c r="B2068" s="167">
        <v>1.5784</v>
      </c>
    </row>
    <row r="2069" spans="1:2">
      <c r="A2069" s="164">
        <v>39526</v>
      </c>
      <c r="B2069" s="167">
        <v>1.5642</v>
      </c>
    </row>
    <row r="2070" spans="1:2">
      <c r="A2070" s="164">
        <v>39527</v>
      </c>
      <c r="B2070" s="167">
        <v>1.5417000000000001</v>
      </c>
    </row>
    <row r="2071" spans="1:2">
      <c r="A2071" s="164">
        <v>39528</v>
      </c>
      <c r="B2071" s="167">
        <v>1.5447</v>
      </c>
    </row>
    <row r="2072" spans="1:2">
      <c r="A2072" s="164">
        <v>39531</v>
      </c>
      <c r="B2072" s="167">
        <v>1.5394000000000001</v>
      </c>
    </row>
    <row r="2073" spans="1:2">
      <c r="A2073" s="164">
        <v>39532</v>
      </c>
      <c r="B2073" s="167">
        <v>1.5595000000000001</v>
      </c>
    </row>
    <row r="2074" spans="1:2">
      <c r="A2074" s="164">
        <v>39533</v>
      </c>
      <c r="B2074" s="167">
        <v>1.5761000000000001</v>
      </c>
    </row>
    <row r="2075" spans="1:2">
      <c r="A2075" s="164">
        <v>39534</v>
      </c>
      <c r="B2075" s="167">
        <v>1.5798000000000001</v>
      </c>
    </row>
    <row r="2076" spans="1:2">
      <c r="A2076" s="164">
        <v>39535</v>
      </c>
      <c r="B2076" s="167">
        <v>1.5759000000000001</v>
      </c>
    </row>
    <row r="2077" spans="1:2">
      <c r="A2077" s="164">
        <v>39538</v>
      </c>
      <c r="B2077" s="167">
        <v>1.5805</v>
      </c>
    </row>
    <row r="2078" spans="1:2">
      <c r="A2078" s="164">
        <v>39539</v>
      </c>
      <c r="B2078" s="167">
        <v>1.5615000000000001</v>
      </c>
    </row>
    <row r="2079" spans="1:2">
      <c r="A2079" s="164">
        <v>39540</v>
      </c>
      <c r="B2079" s="167">
        <v>1.5618000000000001</v>
      </c>
    </row>
    <row r="2080" spans="1:2">
      <c r="A2080" s="164">
        <v>39541</v>
      </c>
      <c r="B2080" s="167">
        <v>1.5667</v>
      </c>
    </row>
    <row r="2081" spans="1:2">
      <c r="A2081" s="164">
        <v>39542</v>
      </c>
      <c r="B2081" s="167">
        <v>1.5734999999999999</v>
      </c>
    </row>
    <row r="2082" spans="1:2">
      <c r="A2082" s="164">
        <v>39545</v>
      </c>
      <c r="B2082" s="167">
        <v>1.5712999999999999</v>
      </c>
    </row>
    <row r="2083" spans="1:2">
      <c r="A2083" s="164">
        <v>39546</v>
      </c>
      <c r="B2083" s="167">
        <v>1.5705</v>
      </c>
    </row>
    <row r="2084" spans="1:2">
      <c r="A2084" s="164">
        <v>39547</v>
      </c>
      <c r="B2084" s="167">
        <v>1.5804</v>
      </c>
    </row>
    <row r="2085" spans="1:2">
      <c r="A2085" s="164">
        <v>39548</v>
      </c>
      <c r="B2085" s="167">
        <v>1.5744</v>
      </c>
    </row>
    <row r="2086" spans="1:2">
      <c r="A2086" s="164">
        <v>39549</v>
      </c>
      <c r="B2086" s="167">
        <v>1.5795999999999999</v>
      </c>
    </row>
    <row r="2087" spans="1:2">
      <c r="A2087" s="164">
        <v>39552</v>
      </c>
      <c r="B2087" s="167">
        <v>1.5827</v>
      </c>
    </row>
    <row r="2088" spans="1:2">
      <c r="A2088" s="164">
        <v>39553</v>
      </c>
      <c r="B2088" s="167">
        <v>1.5801000000000001</v>
      </c>
    </row>
    <row r="2089" spans="1:2">
      <c r="A2089" s="164">
        <v>39554</v>
      </c>
      <c r="B2089" s="167">
        <v>1.5978000000000001</v>
      </c>
    </row>
    <row r="2090" spans="1:2">
      <c r="A2090" s="164">
        <v>39555</v>
      </c>
      <c r="B2090" s="167">
        <v>1.5924</v>
      </c>
    </row>
    <row r="2091" spans="1:2">
      <c r="A2091" s="164">
        <v>39556</v>
      </c>
      <c r="B2091" s="167">
        <v>1.5742</v>
      </c>
    </row>
    <row r="2092" spans="1:2">
      <c r="A2092" s="164">
        <v>39559</v>
      </c>
      <c r="B2092" s="167">
        <v>1.5881000000000001</v>
      </c>
    </row>
    <row r="2093" spans="1:2">
      <c r="A2093" s="164">
        <v>39560</v>
      </c>
      <c r="B2093" s="167">
        <v>1.601</v>
      </c>
    </row>
    <row r="2094" spans="1:2">
      <c r="A2094" s="164">
        <v>39561</v>
      </c>
      <c r="B2094" s="167">
        <v>1.5898000000000001</v>
      </c>
    </row>
    <row r="2095" spans="1:2">
      <c r="A2095" s="164">
        <v>39562</v>
      </c>
      <c r="B2095" s="167">
        <v>1.5668</v>
      </c>
    </row>
    <row r="2096" spans="1:2">
      <c r="A2096" s="164">
        <v>39563</v>
      </c>
      <c r="B2096" s="167">
        <v>1.5633999999999999</v>
      </c>
    </row>
    <row r="2097" spans="1:2">
      <c r="A2097" s="164">
        <v>39566</v>
      </c>
      <c r="B2097" s="167">
        <v>1.5648</v>
      </c>
    </row>
    <row r="2098" spans="1:2">
      <c r="A2098" s="164">
        <v>39567</v>
      </c>
      <c r="B2098" s="167">
        <v>1.5604</v>
      </c>
    </row>
    <row r="2099" spans="1:2">
      <c r="A2099" s="164">
        <v>39568</v>
      </c>
      <c r="B2099" s="167">
        <v>1.5568</v>
      </c>
    </row>
    <row r="2100" spans="1:2">
      <c r="A2100" s="164">
        <v>39569</v>
      </c>
      <c r="B2100" s="167">
        <v>1.5458000000000001</v>
      </c>
    </row>
    <row r="2101" spans="1:2">
      <c r="A2101" s="164">
        <v>39570</v>
      </c>
      <c r="B2101" s="167">
        <v>1.5430999999999999</v>
      </c>
    </row>
    <row r="2102" spans="1:2">
      <c r="A2102" s="164">
        <v>39573</v>
      </c>
      <c r="B2102" s="167">
        <v>1.5490999999999999</v>
      </c>
    </row>
    <row r="2103" spans="1:2">
      <c r="A2103" s="164">
        <v>39574</v>
      </c>
      <c r="B2103" s="167">
        <v>1.5548</v>
      </c>
    </row>
    <row r="2104" spans="1:2">
      <c r="A2104" s="164">
        <v>39575</v>
      </c>
      <c r="B2104" s="167">
        <v>1.5369999999999999</v>
      </c>
    </row>
    <row r="2105" spans="1:2">
      <c r="A2105" s="164">
        <v>39576</v>
      </c>
      <c r="B2105" s="167">
        <v>1.5408999999999999</v>
      </c>
    </row>
    <row r="2106" spans="1:2">
      <c r="A2106" s="164">
        <v>39577</v>
      </c>
      <c r="B2106" s="167">
        <v>1.5447</v>
      </c>
    </row>
    <row r="2107" spans="1:2">
      <c r="A2107" s="164">
        <v>39580</v>
      </c>
      <c r="B2107" s="167">
        <v>1.5536000000000001</v>
      </c>
    </row>
    <row r="2108" spans="1:2">
      <c r="A2108" s="164">
        <v>39581</v>
      </c>
      <c r="B2108" s="167">
        <v>1.5508999999999999</v>
      </c>
    </row>
    <row r="2109" spans="1:2">
      <c r="A2109" s="164">
        <v>39582</v>
      </c>
      <c r="B2109" s="167">
        <v>1.5467</v>
      </c>
    </row>
    <row r="2110" spans="1:2">
      <c r="A2110" s="164">
        <v>39583</v>
      </c>
      <c r="B2110" s="167">
        <v>1.5491999999999999</v>
      </c>
    </row>
    <row r="2111" spans="1:2">
      <c r="A2111" s="164">
        <v>39584</v>
      </c>
      <c r="B2111" s="167">
        <v>1.5590999999999999</v>
      </c>
    </row>
    <row r="2112" spans="1:2">
      <c r="A2112" s="164">
        <v>39587</v>
      </c>
      <c r="B2112" s="167">
        <v>1.5516000000000001</v>
      </c>
    </row>
    <row r="2113" spans="1:2">
      <c r="A2113" s="164">
        <v>39588</v>
      </c>
      <c r="B2113" s="167">
        <v>1.5667</v>
      </c>
    </row>
    <row r="2114" spans="1:2">
      <c r="A2114" s="164">
        <v>39589</v>
      </c>
      <c r="B2114" s="167">
        <v>1.5771999999999999</v>
      </c>
    </row>
    <row r="2115" spans="1:2">
      <c r="A2115" s="164">
        <v>39590</v>
      </c>
      <c r="B2115" s="167">
        <v>1.5703</v>
      </c>
    </row>
    <row r="2116" spans="1:2">
      <c r="A2116" s="164">
        <v>39591</v>
      </c>
      <c r="B2116" s="167">
        <v>1.5784</v>
      </c>
    </row>
    <row r="2117" spans="1:2">
      <c r="A2117" s="164">
        <v>39595</v>
      </c>
      <c r="B2117" s="167">
        <v>1.5730999999999999</v>
      </c>
    </row>
    <row r="2118" spans="1:2">
      <c r="A2118" s="164">
        <v>39596</v>
      </c>
      <c r="B2118" s="167">
        <v>1.5628</v>
      </c>
    </row>
    <row r="2119" spans="1:2">
      <c r="A2119" s="164">
        <v>39597</v>
      </c>
      <c r="B2119" s="167">
        <v>1.5527</v>
      </c>
    </row>
    <row r="2120" spans="1:2">
      <c r="A2120" s="164">
        <v>39598</v>
      </c>
      <c r="B2120" s="167">
        <v>1.556</v>
      </c>
    </row>
    <row r="2121" spans="1:2">
      <c r="A2121" s="164">
        <v>39601</v>
      </c>
      <c r="B2121" s="167">
        <v>1.5549999999999999</v>
      </c>
    </row>
    <row r="2122" spans="1:2">
      <c r="A2122" s="164">
        <v>39602</v>
      </c>
      <c r="B2122" s="167">
        <v>1.5454000000000001</v>
      </c>
    </row>
    <row r="2123" spans="1:2">
      <c r="A2123" s="164">
        <v>39603</v>
      </c>
      <c r="B2123" s="167">
        <v>1.5452999999999999</v>
      </c>
    </row>
    <row r="2124" spans="1:2">
      <c r="A2124" s="164">
        <v>39604</v>
      </c>
      <c r="B2124" s="167">
        <v>1.556</v>
      </c>
    </row>
    <row r="2125" spans="1:2">
      <c r="A2125" s="164">
        <v>39605</v>
      </c>
      <c r="B2125" s="167">
        <v>1.5730999999999999</v>
      </c>
    </row>
    <row r="2126" spans="1:2">
      <c r="A2126" s="164">
        <v>39608</v>
      </c>
      <c r="B2126" s="167">
        <v>1.5718000000000001</v>
      </c>
    </row>
    <row r="2127" spans="1:2">
      <c r="A2127" s="164">
        <v>39609</v>
      </c>
      <c r="B2127" s="167">
        <v>1.5472999999999999</v>
      </c>
    </row>
    <row r="2128" spans="1:2">
      <c r="A2128" s="164">
        <v>39610</v>
      </c>
      <c r="B2128" s="167">
        <v>1.5562</v>
      </c>
    </row>
    <row r="2129" spans="1:2">
      <c r="A2129" s="164">
        <v>39611</v>
      </c>
      <c r="B2129" s="167">
        <v>1.5418000000000001</v>
      </c>
    </row>
    <row r="2130" spans="1:2">
      <c r="A2130" s="164">
        <v>39612</v>
      </c>
      <c r="B2130" s="167">
        <v>1.5367999999999999</v>
      </c>
    </row>
    <row r="2131" spans="1:2">
      <c r="A2131" s="164">
        <v>39615</v>
      </c>
      <c r="B2131" s="167">
        <v>1.5471999999999999</v>
      </c>
    </row>
    <row r="2132" spans="1:2">
      <c r="A2132" s="164">
        <v>39616</v>
      </c>
      <c r="B2132" s="167">
        <v>1.5519000000000001</v>
      </c>
    </row>
    <row r="2133" spans="1:2">
      <c r="A2133" s="164">
        <v>39617</v>
      </c>
      <c r="B2133" s="167">
        <v>1.5502</v>
      </c>
    </row>
    <row r="2134" spans="1:2">
      <c r="A2134" s="164">
        <v>39618</v>
      </c>
      <c r="B2134" s="167">
        <v>1.5502</v>
      </c>
    </row>
    <row r="2135" spans="1:2">
      <c r="A2135" s="164">
        <v>39619</v>
      </c>
      <c r="B2135" s="167">
        <v>1.5626</v>
      </c>
    </row>
    <row r="2136" spans="1:2">
      <c r="A2136" s="164">
        <v>39622</v>
      </c>
      <c r="B2136" s="167">
        <v>1.5491999999999999</v>
      </c>
    </row>
    <row r="2137" spans="1:2">
      <c r="A2137" s="164">
        <v>39623</v>
      </c>
      <c r="B2137" s="167">
        <v>1.5590999999999999</v>
      </c>
    </row>
    <row r="2138" spans="1:2">
      <c r="A2138" s="164">
        <v>39624</v>
      </c>
      <c r="B2138" s="167">
        <v>1.5569999999999999</v>
      </c>
    </row>
    <row r="2139" spans="1:2">
      <c r="A2139" s="164">
        <v>39625</v>
      </c>
      <c r="B2139" s="167">
        <v>1.5738000000000001</v>
      </c>
    </row>
    <row r="2140" spans="1:2">
      <c r="A2140" s="164">
        <v>39626</v>
      </c>
      <c r="B2140" s="167">
        <v>1.5749</v>
      </c>
    </row>
    <row r="2141" spans="1:2">
      <c r="A2141" s="164">
        <v>39629</v>
      </c>
      <c r="B2141" s="167">
        <v>1.5748</v>
      </c>
    </row>
    <row r="2142" spans="1:2">
      <c r="A2142" s="164">
        <v>39630</v>
      </c>
      <c r="B2142" s="167">
        <v>1.5778000000000001</v>
      </c>
    </row>
    <row r="2143" spans="1:2">
      <c r="A2143" s="164">
        <v>39631</v>
      </c>
      <c r="B2143" s="167">
        <v>1.5869</v>
      </c>
    </row>
    <row r="2144" spans="1:2">
      <c r="A2144" s="164">
        <v>39632</v>
      </c>
      <c r="B2144" s="167">
        <v>1.5708</v>
      </c>
    </row>
    <row r="2145" spans="1:2">
      <c r="A2145" s="164">
        <v>39636</v>
      </c>
      <c r="B2145" s="167">
        <v>1.5646</v>
      </c>
    </row>
    <row r="2146" spans="1:2">
      <c r="A2146" s="164">
        <v>39637</v>
      </c>
      <c r="B2146" s="167">
        <v>1.5652999999999999</v>
      </c>
    </row>
    <row r="2147" spans="1:2">
      <c r="A2147" s="164">
        <v>39638</v>
      </c>
      <c r="B2147" s="167">
        <v>1.5744</v>
      </c>
    </row>
    <row r="2148" spans="1:2">
      <c r="A2148" s="164">
        <v>39639</v>
      </c>
      <c r="B2148" s="167">
        <v>1.5770999999999999</v>
      </c>
    </row>
    <row r="2149" spans="1:2">
      <c r="A2149" s="164">
        <v>39640</v>
      </c>
      <c r="B2149" s="167">
        <v>1.5898000000000001</v>
      </c>
    </row>
    <row r="2150" spans="1:2">
      <c r="A2150" s="164">
        <v>39643</v>
      </c>
      <c r="B2150" s="167">
        <v>1.5913999999999999</v>
      </c>
    </row>
    <row r="2151" spans="1:2">
      <c r="A2151" s="164">
        <v>39644</v>
      </c>
      <c r="B2151" s="167">
        <v>1.5923</v>
      </c>
    </row>
    <row r="2152" spans="1:2">
      <c r="A2152" s="164">
        <v>39645</v>
      </c>
      <c r="B2152" s="167">
        <v>1.5847</v>
      </c>
    </row>
    <row r="2153" spans="1:2">
      <c r="A2153" s="164">
        <v>39646</v>
      </c>
      <c r="B2153" s="167">
        <v>1.5861000000000001</v>
      </c>
    </row>
    <row r="2154" spans="1:2">
      <c r="A2154" s="164">
        <v>39647</v>
      </c>
      <c r="B2154" s="167">
        <v>1.5854999999999999</v>
      </c>
    </row>
    <row r="2155" spans="1:2">
      <c r="A2155" s="164">
        <v>39650</v>
      </c>
      <c r="B2155" s="167">
        <v>1.5876999999999999</v>
      </c>
    </row>
    <row r="2156" spans="1:2">
      <c r="A2156" s="164">
        <v>39651</v>
      </c>
      <c r="B2156" s="167">
        <v>1.5810999999999999</v>
      </c>
    </row>
    <row r="2157" spans="1:2">
      <c r="A2157" s="164">
        <v>39652</v>
      </c>
      <c r="B2157" s="167">
        <v>1.5708</v>
      </c>
    </row>
    <row r="2158" spans="1:2">
      <c r="A2158" s="164">
        <v>39653</v>
      </c>
      <c r="B2158" s="167">
        <v>1.5657000000000001</v>
      </c>
    </row>
    <row r="2159" spans="1:2">
      <c r="A2159" s="164">
        <v>39654</v>
      </c>
      <c r="B2159" s="167">
        <v>1.5687</v>
      </c>
    </row>
    <row r="2160" spans="1:2">
      <c r="A2160" s="164">
        <v>39657</v>
      </c>
      <c r="B2160" s="167">
        <v>1.5747</v>
      </c>
    </row>
    <row r="2161" spans="1:2">
      <c r="A2161" s="164">
        <v>39658</v>
      </c>
      <c r="B2161" s="167">
        <v>1.5588</v>
      </c>
    </row>
    <row r="2162" spans="1:2">
      <c r="A2162" s="164">
        <v>39659</v>
      </c>
      <c r="B2162" s="167">
        <v>1.5559000000000001</v>
      </c>
    </row>
    <row r="2163" spans="1:2">
      <c r="A2163" s="164">
        <v>39660</v>
      </c>
      <c r="B2163" s="167">
        <v>1.5589</v>
      </c>
    </row>
    <row r="2164" spans="1:2">
      <c r="A2164" s="164">
        <v>39661</v>
      </c>
      <c r="B2164" s="167">
        <v>1.5567</v>
      </c>
    </row>
    <row r="2165" spans="1:2">
      <c r="A2165" s="164">
        <v>39664</v>
      </c>
      <c r="B2165" s="167">
        <v>1.5569</v>
      </c>
    </row>
    <row r="2166" spans="1:2">
      <c r="A2166" s="164">
        <v>39665</v>
      </c>
      <c r="B2166" s="167">
        <v>1.5468</v>
      </c>
    </row>
    <row r="2167" spans="1:2">
      <c r="A2167" s="164">
        <v>39666</v>
      </c>
      <c r="B2167" s="167">
        <v>1.5408999999999999</v>
      </c>
    </row>
    <row r="2168" spans="1:2">
      <c r="A2168" s="164">
        <v>39667</v>
      </c>
      <c r="B2168" s="167">
        <v>1.5341</v>
      </c>
    </row>
    <row r="2169" spans="1:2">
      <c r="A2169" s="164">
        <v>39668</v>
      </c>
      <c r="B2169" s="167">
        <v>1.5046999999999999</v>
      </c>
    </row>
    <row r="2170" spans="1:2">
      <c r="A2170" s="164">
        <v>39671</v>
      </c>
      <c r="B2170" s="167">
        <v>1.4958</v>
      </c>
    </row>
    <row r="2171" spans="1:2">
      <c r="A2171" s="164">
        <v>39672</v>
      </c>
      <c r="B2171" s="167">
        <v>1.4904999999999999</v>
      </c>
    </row>
    <row r="2172" spans="1:2">
      <c r="A2172" s="164">
        <v>39673</v>
      </c>
      <c r="B2172" s="167">
        <v>1.4895</v>
      </c>
    </row>
    <row r="2173" spans="1:2">
      <c r="A2173" s="164">
        <v>39674</v>
      </c>
      <c r="B2173" s="167">
        <v>1.4856</v>
      </c>
    </row>
    <row r="2174" spans="1:2">
      <c r="A2174" s="164">
        <v>39675</v>
      </c>
      <c r="B2174" s="167">
        <v>1.4695</v>
      </c>
    </row>
    <row r="2175" spans="1:2">
      <c r="A2175" s="164">
        <v>39678</v>
      </c>
      <c r="B2175" s="167">
        <v>1.4730000000000001</v>
      </c>
    </row>
    <row r="2176" spans="1:2">
      <c r="A2176" s="164">
        <v>39679</v>
      </c>
      <c r="B2176" s="167">
        <v>1.4745999999999999</v>
      </c>
    </row>
    <row r="2177" spans="1:2">
      <c r="A2177" s="164">
        <v>39680</v>
      </c>
      <c r="B2177" s="167">
        <v>1.4701</v>
      </c>
    </row>
    <row r="2178" spans="1:2">
      <c r="A2178" s="164">
        <v>39681</v>
      </c>
      <c r="B2178" s="167">
        <v>1.4875</v>
      </c>
    </row>
    <row r="2179" spans="1:2">
      <c r="A2179" s="164">
        <v>39682</v>
      </c>
      <c r="B2179" s="167">
        <v>1.48</v>
      </c>
    </row>
    <row r="2180" spans="1:2">
      <c r="A2180" s="164">
        <v>39685</v>
      </c>
      <c r="B2180" s="167">
        <v>1.4802999999999999</v>
      </c>
    </row>
    <row r="2181" spans="1:2">
      <c r="A2181" s="164">
        <v>39686</v>
      </c>
      <c r="B2181" s="167">
        <v>1.466</v>
      </c>
    </row>
    <row r="2182" spans="1:2">
      <c r="A2182" s="164">
        <v>39687</v>
      </c>
      <c r="B2182" s="167">
        <v>1.4683999999999999</v>
      </c>
    </row>
    <row r="2183" spans="1:2">
      <c r="A2183" s="164">
        <v>39688</v>
      </c>
      <c r="B2183" s="167">
        <v>1.4684999999999999</v>
      </c>
    </row>
    <row r="2184" spans="1:2">
      <c r="A2184" s="164">
        <v>39689</v>
      </c>
      <c r="B2184" s="167">
        <v>1.4669000000000001</v>
      </c>
    </row>
    <row r="2185" spans="1:2">
      <c r="A2185" s="164">
        <v>39693</v>
      </c>
      <c r="B2185" s="167">
        <v>1.4521999999999999</v>
      </c>
    </row>
    <row r="2186" spans="1:2">
      <c r="A2186" s="164">
        <v>39694</v>
      </c>
      <c r="B2186" s="167">
        <v>1.4489000000000001</v>
      </c>
    </row>
    <row r="2187" spans="1:2">
      <c r="A2187" s="164">
        <v>39695</v>
      </c>
      <c r="B2187" s="167">
        <v>1.4359999999999999</v>
      </c>
    </row>
    <row r="2188" spans="1:2">
      <c r="A2188" s="164">
        <v>39696</v>
      </c>
      <c r="B2188" s="167">
        <v>1.4273</v>
      </c>
    </row>
    <row r="2189" spans="1:2">
      <c r="A2189" s="164">
        <v>39699</v>
      </c>
      <c r="B2189" s="167">
        <v>1.4126000000000001</v>
      </c>
    </row>
    <row r="2190" spans="1:2">
      <c r="A2190" s="164">
        <v>39700</v>
      </c>
      <c r="B2190" s="167">
        <v>1.4173</v>
      </c>
    </row>
    <row r="2191" spans="1:2">
      <c r="A2191" s="164">
        <v>39701</v>
      </c>
      <c r="B2191" s="167">
        <v>1.4019999999999999</v>
      </c>
    </row>
    <row r="2192" spans="1:2">
      <c r="A2192" s="164">
        <v>39702</v>
      </c>
      <c r="B2192" s="167">
        <v>1.3938999999999999</v>
      </c>
    </row>
    <row r="2193" spans="1:2">
      <c r="A2193" s="164">
        <v>39703</v>
      </c>
      <c r="B2193" s="167">
        <v>1.4172</v>
      </c>
    </row>
    <row r="2194" spans="1:2">
      <c r="A2194" s="164">
        <v>39706</v>
      </c>
      <c r="B2194" s="167">
        <v>1.4175</v>
      </c>
    </row>
    <row r="2195" spans="1:2">
      <c r="A2195" s="164">
        <v>39707</v>
      </c>
      <c r="B2195" s="167">
        <v>1.4155</v>
      </c>
    </row>
    <row r="2196" spans="1:2">
      <c r="A2196" s="164">
        <v>39708</v>
      </c>
      <c r="B2196" s="167">
        <v>1.4215</v>
      </c>
    </row>
    <row r="2197" spans="1:2">
      <c r="A2197" s="164">
        <v>39709</v>
      </c>
      <c r="B2197" s="167">
        <v>1.4381999999999999</v>
      </c>
    </row>
    <row r="2198" spans="1:2">
      <c r="A2198" s="164">
        <v>39710</v>
      </c>
      <c r="B2198" s="167">
        <v>1.4383999999999999</v>
      </c>
    </row>
    <row r="2199" spans="1:2">
      <c r="A2199" s="164">
        <v>39713</v>
      </c>
      <c r="B2199" s="167">
        <v>1.4697</v>
      </c>
    </row>
    <row r="2200" spans="1:2">
      <c r="A2200" s="164">
        <v>39714</v>
      </c>
      <c r="B2200" s="167">
        <v>1.4737</v>
      </c>
    </row>
    <row r="2201" spans="1:2">
      <c r="A2201" s="164">
        <v>39715</v>
      </c>
      <c r="B2201" s="167">
        <v>1.4655</v>
      </c>
    </row>
    <row r="2202" spans="1:2">
      <c r="A2202" s="164">
        <v>39716</v>
      </c>
      <c r="B2202" s="167">
        <v>1.4642999999999999</v>
      </c>
    </row>
    <row r="2203" spans="1:2">
      <c r="A2203" s="164">
        <v>39717</v>
      </c>
      <c r="B2203" s="167">
        <v>1.4596</v>
      </c>
    </row>
    <row r="2204" spans="1:2">
      <c r="A2204" s="164">
        <v>39720</v>
      </c>
      <c r="B2204" s="167">
        <v>1.4380999999999999</v>
      </c>
    </row>
    <row r="2205" spans="1:2">
      <c r="A2205" s="164">
        <v>39721</v>
      </c>
      <c r="B2205" s="167">
        <v>1.4080999999999999</v>
      </c>
    </row>
    <row r="2206" spans="1:2">
      <c r="A2206" s="164">
        <v>39722</v>
      </c>
      <c r="B2206" s="167">
        <v>1.4057999999999999</v>
      </c>
    </row>
    <row r="2207" spans="1:2">
      <c r="A2207" s="164">
        <v>39723</v>
      </c>
      <c r="B2207" s="167">
        <v>1.3854</v>
      </c>
    </row>
    <row r="2208" spans="1:2">
      <c r="A2208" s="164">
        <v>39724</v>
      </c>
      <c r="B2208" s="167">
        <v>1.3815999999999999</v>
      </c>
    </row>
    <row r="2209" spans="1:2">
      <c r="A2209" s="164">
        <v>39727</v>
      </c>
      <c r="B2209" s="167">
        <v>1.3508</v>
      </c>
    </row>
    <row r="2210" spans="1:2">
      <c r="A2210" s="164">
        <v>39728</v>
      </c>
      <c r="B2210" s="167">
        <v>1.3649</v>
      </c>
    </row>
    <row r="2211" spans="1:2">
      <c r="A2211" s="164">
        <v>39729</v>
      </c>
      <c r="B2211" s="167">
        <v>1.3680000000000001</v>
      </c>
    </row>
    <row r="2212" spans="1:2">
      <c r="A2212" s="164">
        <v>39730</v>
      </c>
      <c r="B2212" s="167">
        <v>1.3646</v>
      </c>
    </row>
    <row r="2213" spans="1:2">
      <c r="A2213" s="164">
        <v>39731</v>
      </c>
      <c r="B2213" s="167">
        <v>1.3471</v>
      </c>
    </row>
    <row r="2214" spans="1:2">
      <c r="A2214" s="164">
        <v>39735</v>
      </c>
      <c r="B2214" s="167">
        <v>1.3657999999999999</v>
      </c>
    </row>
    <row r="2215" spans="1:2">
      <c r="A2215" s="164">
        <v>39736</v>
      </c>
      <c r="B2215" s="167">
        <v>1.3567</v>
      </c>
    </row>
    <row r="2216" spans="1:2">
      <c r="A2216" s="164">
        <v>39737</v>
      </c>
      <c r="B2216" s="167">
        <v>1.3415999999999999</v>
      </c>
    </row>
    <row r="2217" spans="1:2">
      <c r="A2217" s="164">
        <v>39738</v>
      </c>
      <c r="B2217" s="167">
        <v>1.3462000000000001</v>
      </c>
    </row>
    <row r="2218" spans="1:2">
      <c r="A2218" s="164">
        <v>39741</v>
      </c>
      <c r="B2218" s="167">
        <v>1.3313999999999999</v>
      </c>
    </row>
    <row r="2219" spans="1:2">
      <c r="A2219" s="164">
        <v>39742</v>
      </c>
      <c r="B2219" s="167">
        <v>1.3102</v>
      </c>
    </row>
    <row r="2220" spans="1:2">
      <c r="A2220" s="164">
        <v>39743</v>
      </c>
      <c r="B2220" s="167">
        <v>1.2835000000000001</v>
      </c>
    </row>
    <row r="2221" spans="1:2">
      <c r="A2221" s="164">
        <v>39744</v>
      </c>
      <c r="B2221" s="167">
        <v>1.2878000000000001</v>
      </c>
    </row>
    <row r="2222" spans="1:2">
      <c r="A2222" s="164">
        <v>39745</v>
      </c>
      <c r="B2222" s="167">
        <v>1.2639</v>
      </c>
    </row>
    <row r="2223" spans="1:2">
      <c r="A2223" s="164">
        <v>39748</v>
      </c>
      <c r="B2223" s="167">
        <v>1.2445999999999999</v>
      </c>
    </row>
    <row r="2224" spans="1:2">
      <c r="A2224" s="164">
        <v>39749</v>
      </c>
      <c r="B2224" s="167">
        <v>1.2476</v>
      </c>
    </row>
    <row r="2225" spans="1:2">
      <c r="A2225" s="164">
        <v>39750</v>
      </c>
      <c r="B2225" s="167">
        <v>1.2850999999999999</v>
      </c>
    </row>
    <row r="2226" spans="1:2">
      <c r="A2226" s="164">
        <v>39751</v>
      </c>
      <c r="B2226" s="167">
        <v>1.2849999999999999</v>
      </c>
    </row>
    <row r="2227" spans="1:2">
      <c r="A2227" s="164">
        <v>39752</v>
      </c>
      <c r="B2227" s="167">
        <v>1.2682</v>
      </c>
    </row>
    <row r="2228" spans="1:2">
      <c r="A2228" s="164">
        <v>39755</v>
      </c>
      <c r="B2228" s="167">
        <v>1.2719</v>
      </c>
    </row>
    <row r="2229" spans="1:2">
      <c r="A2229" s="164">
        <v>39756</v>
      </c>
      <c r="B2229" s="167">
        <v>1.3021</v>
      </c>
    </row>
    <row r="2230" spans="1:2">
      <c r="A2230" s="164">
        <v>39757</v>
      </c>
      <c r="B2230" s="167">
        <v>1.3039000000000001</v>
      </c>
    </row>
    <row r="2231" spans="1:2">
      <c r="A2231" s="164">
        <v>39758</v>
      </c>
      <c r="B2231" s="167">
        <v>1.2756000000000001</v>
      </c>
    </row>
    <row r="2232" spans="1:2">
      <c r="A2232" s="164">
        <v>39759</v>
      </c>
      <c r="B2232" s="167">
        <v>1.2777000000000001</v>
      </c>
    </row>
    <row r="2233" spans="1:2">
      <c r="A2233" s="164">
        <v>39762</v>
      </c>
      <c r="B2233" s="167">
        <v>1.276</v>
      </c>
    </row>
    <row r="2234" spans="1:2">
      <c r="A2234" s="164">
        <v>39764</v>
      </c>
      <c r="B2234" s="167">
        <v>1.2558</v>
      </c>
    </row>
    <row r="2235" spans="1:2">
      <c r="A2235" s="164">
        <v>39765</v>
      </c>
      <c r="B2235" s="167">
        <v>1.2525999999999999</v>
      </c>
    </row>
    <row r="2236" spans="1:2">
      <c r="A2236" s="164">
        <v>39766</v>
      </c>
      <c r="B2236" s="167">
        <v>1.2730999999999999</v>
      </c>
    </row>
    <row r="2237" spans="1:2">
      <c r="A2237" s="164">
        <v>39769</v>
      </c>
      <c r="B2237" s="167">
        <v>1.2726</v>
      </c>
    </row>
    <row r="2238" spans="1:2">
      <c r="A2238" s="164">
        <v>39770</v>
      </c>
      <c r="B2238" s="167">
        <v>1.2689999999999999</v>
      </c>
    </row>
    <row r="2239" spans="1:2">
      <c r="A2239" s="164">
        <v>39771</v>
      </c>
      <c r="B2239" s="167">
        <v>1.2595000000000001</v>
      </c>
    </row>
    <row r="2240" spans="1:2">
      <c r="A2240" s="164">
        <v>39772</v>
      </c>
      <c r="B2240" s="167">
        <v>1.2524999999999999</v>
      </c>
    </row>
    <row r="2241" spans="1:2">
      <c r="A2241" s="164">
        <v>39773</v>
      </c>
      <c r="B2241" s="167">
        <v>1.2531000000000001</v>
      </c>
    </row>
    <row r="2242" spans="1:2">
      <c r="A2242" s="164">
        <v>39776</v>
      </c>
      <c r="B2242" s="167">
        <v>1.2889999999999999</v>
      </c>
    </row>
    <row r="2243" spans="1:2">
      <c r="A2243" s="164">
        <v>39777</v>
      </c>
      <c r="B2243" s="167">
        <v>1.3029999999999999</v>
      </c>
    </row>
    <row r="2244" spans="1:2">
      <c r="A2244" s="164">
        <v>39778</v>
      </c>
      <c r="B2244" s="167">
        <v>1.2827999999999999</v>
      </c>
    </row>
    <row r="2245" spans="1:2">
      <c r="A2245" s="164">
        <v>39780</v>
      </c>
      <c r="B2245" s="167">
        <v>1.2694000000000001</v>
      </c>
    </row>
    <row r="2246" spans="1:2">
      <c r="A2246" s="164">
        <v>39783</v>
      </c>
      <c r="B2246" s="167">
        <v>1.2634000000000001</v>
      </c>
    </row>
    <row r="2247" spans="1:2">
      <c r="A2247" s="164">
        <v>39784</v>
      </c>
      <c r="B2247" s="167">
        <v>1.2724</v>
      </c>
    </row>
    <row r="2248" spans="1:2">
      <c r="A2248" s="164">
        <v>39785</v>
      </c>
      <c r="B2248" s="167">
        <v>1.2668999999999999</v>
      </c>
    </row>
    <row r="2249" spans="1:2">
      <c r="A2249" s="164">
        <v>39786</v>
      </c>
      <c r="B2249" s="167">
        <v>1.284</v>
      </c>
    </row>
    <row r="2250" spans="1:2">
      <c r="A2250" s="164">
        <v>39787</v>
      </c>
      <c r="B2250" s="167">
        <v>1.2654000000000001</v>
      </c>
    </row>
    <row r="2251" spans="1:2">
      <c r="A2251" s="164">
        <v>39790</v>
      </c>
      <c r="B2251" s="167">
        <v>1.2942</v>
      </c>
    </row>
    <row r="2252" spans="1:2">
      <c r="A2252" s="164">
        <v>39791</v>
      </c>
      <c r="B2252" s="167">
        <v>1.2937000000000001</v>
      </c>
    </row>
    <row r="2253" spans="1:2">
      <c r="A2253" s="164">
        <v>39792</v>
      </c>
      <c r="B2253" s="167">
        <v>1.3024</v>
      </c>
    </row>
    <row r="2254" spans="1:2">
      <c r="A2254" s="164">
        <v>39793</v>
      </c>
      <c r="B2254" s="167">
        <v>1.3293999999999999</v>
      </c>
    </row>
    <row r="2255" spans="1:2">
      <c r="A2255" s="164">
        <v>39794</v>
      </c>
      <c r="B2255" s="167">
        <v>1.3349</v>
      </c>
    </row>
    <row r="2256" spans="1:2">
      <c r="A2256" s="164">
        <v>39797</v>
      </c>
      <c r="B2256" s="167">
        <v>1.3664000000000001</v>
      </c>
    </row>
    <row r="2257" spans="1:2">
      <c r="A2257" s="164">
        <v>39798</v>
      </c>
      <c r="B2257" s="167">
        <v>1.381</v>
      </c>
    </row>
    <row r="2258" spans="1:2">
      <c r="A2258" s="164">
        <v>39799</v>
      </c>
      <c r="B2258" s="167">
        <v>1.4358</v>
      </c>
    </row>
    <row r="2259" spans="1:2">
      <c r="A2259" s="164">
        <v>39800</v>
      </c>
      <c r="B2259" s="167">
        <v>1.4298</v>
      </c>
    </row>
    <row r="2260" spans="1:2">
      <c r="A2260" s="164">
        <v>39801</v>
      </c>
      <c r="B2260" s="167">
        <v>1.3875</v>
      </c>
    </row>
    <row r="2261" spans="1:2">
      <c r="A2261" s="164">
        <v>39804</v>
      </c>
      <c r="B2261" s="167">
        <v>1.3952</v>
      </c>
    </row>
    <row r="2262" spans="1:2">
      <c r="A2262" s="164">
        <v>39805</v>
      </c>
      <c r="B2262" s="167">
        <v>1.3966000000000001</v>
      </c>
    </row>
    <row r="2263" spans="1:2">
      <c r="A2263" s="164">
        <v>39806</v>
      </c>
      <c r="B2263" s="167">
        <v>1.3964000000000001</v>
      </c>
    </row>
    <row r="2264" spans="1:2">
      <c r="A2264" s="164">
        <v>39808</v>
      </c>
      <c r="B2264" s="167">
        <v>1.4061999999999999</v>
      </c>
    </row>
    <row r="2265" spans="1:2">
      <c r="A2265" s="164">
        <v>39811</v>
      </c>
      <c r="B2265" s="167">
        <v>1.4232</v>
      </c>
    </row>
    <row r="2266" spans="1:2">
      <c r="A2266" s="164">
        <v>39812</v>
      </c>
      <c r="B2266" s="167">
        <v>1.4085000000000001</v>
      </c>
    </row>
    <row r="2267" spans="1:2">
      <c r="A2267" s="164">
        <v>39813</v>
      </c>
      <c r="B2267" s="167">
        <v>1.3918999999999999</v>
      </c>
    </row>
    <row r="2268" spans="1:2">
      <c r="A2268" s="164">
        <v>39815</v>
      </c>
      <c r="B2268" s="167">
        <v>1.3946000000000001</v>
      </c>
    </row>
    <row r="2269" spans="1:2">
      <c r="A2269" s="164">
        <v>39818</v>
      </c>
      <c r="B2269" s="167">
        <v>1.3575999999999999</v>
      </c>
    </row>
    <row r="2270" spans="1:2">
      <c r="A2270" s="164">
        <v>39819</v>
      </c>
      <c r="B2270" s="167">
        <v>1.3445</v>
      </c>
    </row>
    <row r="2271" spans="1:2">
      <c r="A2271" s="164">
        <v>39820</v>
      </c>
      <c r="B2271" s="167">
        <v>1.3717999999999999</v>
      </c>
    </row>
    <row r="2272" spans="1:2">
      <c r="A2272" s="164">
        <v>39821</v>
      </c>
      <c r="B2272" s="167">
        <v>1.3714</v>
      </c>
    </row>
    <row r="2273" spans="1:2">
      <c r="A2273" s="164">
        <v>39822</v>
      </c>
      <c r="B2273" s="167">
        <v>1.3494999999999999</v>
      </c>
    </row>
    <row r="2274" spans="1:2">
      <c r="A2274" s="164">
        <v>39825</v>
      </c>
      <c r="B2274" s="167">
        <v>1.3347</v>
      </c>
    </row>
    <row r="2275" spans="1:2">
      <c r="A2275" s="164">
        <v>39826</v>
      </c>
      <c r="B2275" s="167">
        <v>1.3198000000000001</v>
      </c>
    </row>
    <row r="2276" spans="1:2">
      <c r="A2276" s="164">
        <v>39827</v>
      </c>
      <c r="B2276" s="167">
        <v>1.3173999999999999</v>
      </c>
    </row>
    <row r="2277" spans="1:2">
      <c r="A2277" s="164">
        <v>39828</v>
      </c>
      <c r="B2277" s="167">
        <v>1.3093999999999999</v>
      </c>
    </row>
    <row r="2278" spans="1:2">
      <c r="A2278" s="164">
        <v>39829</v>
      </c>
      <c r="B2278" s="167">
        <v>1.3244</v>
      </c>
    </row>
    <row r="2279" spans="1:2">
      <c r="A2279" s="164">
        <v>39833</v>
      </c>
      <c r="B2279" s="167">
        <v>1.2946</v>
      </c>
    </row>
    <row r="2280" spans="1:2">
      <c r="A2280" s="164">
        <v>39834</v>
      </c>
      <c r="B2280" s="167">
        <v>1.2869999999999999</v>
      </c>
    </row>
    <row r="2281" spans="1:2">
      <c r="A2281" s="164">
        <v>39835</v>
      </c>
      <c r="B2281" s="167">
        <v>1.2955000000000001</v>
      </c>
    </row>
    <row r="2282" spans="1:2">
      <c r="A2282" s="164">
        <v>39836</v>
      </c>
      <c r="B2282" s="167">
        <v>1.2848999999999999</v>
      </c>
    </row>
    <row r="2283" spans="1:2">
      <c r="A2283" s="164">
        <v>39839</v>
      </c>
      <c r="B2283" s="167">
        <v>1.3123</v>
      </c>
    </row>
    <row r="2284" spans="1:2">
      <c r="A2284" s="164">
        <v>39840</v>
      </c>
      <c r="B2284" s="167">
        <v>1.3159000000000001</v>
      </c>
    </row>
    <row r="2285" spans="1:2">
      <c r="A2285" s="164">
        <v>39841</v>
      </c>
      <c r="B2285" s="167">
        <v>1.3244</v>
      </c>
    </row>
    <row r="2286" spans="1:2">
      <c r="A2286" s="164">
        <v>39842</v>
      </c>
      <c r="B2286" s="167">
        <v>1.2988</v>
      </c>
    </row>
    <row r="2287" spans="1:2">
      <c r="A2287" s="164">
        <v>39843</v>
      </c>
      <c r="B2287" s="167">
        <v>1.2804</v>
      </c>
    </row>
    <row r="2288" spans="1:2">
      <c r="A2288" s="164">
        <v>39846</v>
      </c>
      <c r="B2288" s="167">
        <v>1.2807999999999999</v>
      </c>
    </row>
    <row r="2289" spans="1:2">
      <c r="A2289" s="164">
        <v>39847</v>
      </c>
      <c r="B2289" s="167">
        <v>1.3009999999999999</v>
      </c>
    </row>
    <row r="2290" spans="1:2">
      <c r="A2290" s="164">
        <v>39848</v>
      </c>
      <c r="B2290" s="167">
        <v>1.2857000000000001</v>
      </c>
    </row>
    <row r="2291" spans="1:2">
      <c r="A2291" s="164">
        <v>39849</v>
      </c>
      <c r="B2291" s="167">
        <v>1.2838000000000001</v>
      </c>
    </row>
    <row r="2292" spans="1:2">
      <c r="A2292" s="164">
        <v>39850</v>
      </c>
      <c r="B2292" s="167">
        <v>1.2874000000000001</v>
      </c>
    </row>
    <row r="2293" spans="1:2">
      <c r="A2293" s="164">
        <v>39853</v>
      </c>
      <c r="B2293" s="167">
        <v>1.3064</v>
      </c>
    </row>
    <row r="2294" spans="1:2">
      <c r="A2294" s="164">
        <v>39854</v>
      </c>
      <c r="B2294" s="167">
        <v>1.2966</v>
      </c>
    </row>
    <row r="2295" spans="1:2">
      <c r="A2295" s="164">
        <v>39855</v>
      </c>
      <c r="B2295" s="167">
        <v>1.2892999999999999</v>
      </c>
    </row>
    <row r="2296" spans="1:2">
      <c r="A2296" s="164">
        <v>39856</v>
      </c>
      <c r="B2296" s="167">
        <v>1.2822</v>
      </c>
    </row>
    <row r="2297" spans="1:2">
      <c r="A2297" s="164">
        <v>39857</v>
      </c>
      <c r="B2297" s="167">
        <v>1.2879</v>
      </c>
    </row>
    <row r="2298" spans="1:2">
      <c r="A2298" s="164">
        <v>39861</v>
      </c>
      <c r="B2298" s="167">
        <v>1.2571000000000001</v>
      </c>
    </row>
    <row r="2299" spans="1:2">
      <c r="A2299" s="164">
        <v>39862</v>
      </c>
      <c r="B2299" s="167">
        <v>1.2546999999999999</v>
      </c>
    </row>
    <row r="2300" spans="1:2">
      <c r="A2300" s="164">
        <v>39863</v>
      </c>
      <c r="B2300" s="167">
        <v>1.2675000000000001</v>
      </c>
    </row>
    <row r="2301" spans="1:2">
      <c r="A2301" s="164">
        <v>39864</v>
      </c>
      <c r="B2301" s="167">
        <v>1.2689999999999999</v>
      </c>
    </row>
    <row r="2302" spans="1:2">
      <c r="A2302" s="164">
        <v>39867</v>
      </c>
      <c r="B2302" s="167">
        <v>1.2746999999999999</v>
      </c>
    </row>
    <row r="2303" spans="1:2">
      <c r="A2303" s="164">
        <v>39868</v>
      </c>
      <c r="B2303" s="167">
        <v>1.2742</v>
      </c>
    </row>
    <row r="2304" spans="1:2">
      <c r="A2304" s="164">
        <v>39869</v>
      </c>
      <c r="B2304" s="167">
        <v>1.2730999999999999</v>
      </c>
    </row>
    <row r="2305" spans="1:2">
      <c r="A2305" s="164">
        <v>39870</v>
      </c>
      <c r="B2305" s="167">
        <v>1.2764</v>
      </c>
    </row>
    <row r="2306" spans="1:2">
      <c r="A2306" s="164">
        <v>39871</v>
      </c>
      <c r="B2306" s="167">
        <v>1.2662</v>
      </c>
    </row>
    <row r="2307" spans="1:2">
      <c r="A2307" s="164">
        <v>39874</v>
      </c>
      <c r="B2307" s="167">
        <v>1.258</v>
      </c>
    </row>
    <row r="2308" spans="1:2">
      <c r="A2308" s="164">
        <v>39875</v>
      </c>
      <c r="B2308" s="167">
        <v>1.2548999999999999</v>
      </c>
    </row>
    <row r="2309" spans="1:2">
      <c r="A2309" s="164">
        <v>39876</v>
      </c>
      <c r="B2309" s="167">
        <v>1.2606999999999999</v>
      </c>
    </row>
    <row r="2310" spans="1:2">
      <c r="A2310" s="164">
        <v>39877</v>
      </c>
      <c r="B2310" s="167">
        <v>1.2565</v>
      </c>
    </row>
    <row r="2311" spans="1:2">
      <c r="A2311" s="164">
        <v>39878</v>
      </c>
      <c r="B2311" s="167">
        <v>1.2674000000000001</v>
      </c>
    </row>
    <row r="2312" spans="1:2">
      <c r="A2312" s="164">
        <v>39881</v>
      </c>
      <c r="B2312" s="167">
        <v>1.2636000000000001</v>
      </c>
    </row>
    <row r="2313" spans="1:2">
      <c r="A2313" s="164">
        <v>39882</v>
      </c>
      <c r="B2313" s="167">
        <v>1.2751999999999999</v>
      </c>
    </row>
    <row r="2314" spans="1:2">
      <c r="A2314" s="164">
        <v>39883</v>
      </c>
      <c r="B2314" s="167">
        <v>1.2774000000000001</v>
      </c>
    </row>
    <row r="2315" spans="1:2">
      <c r="A2315" s="164">
        <v>39884</v>
      </c>
      <c r="B2315" s="167">
        <v>1.2799</v>
      </c>
    </row>
    <row r="2316" spans="1:2">
      <c r="A2316" s="164">
        <v>39885</v>
      </c>
      <c r="B2316" s="167">
        <v>1.2890999999999999</v>
      </c>
    </row>
    <row r="2317" spans="1:2">
      <c r="A2317" s="164">
        <v>39888</v>
      </c>
      <c r="B2317" s="167">
        <v>1.2997000000000001</v>
      </c>
    </row>
    <row r="2318" spans="1:2">
      <c r="A2318" s="164">
        <v>39889</v>
      </c>
      <c r="B2318" s="167">
        <v>1.2971999999999999</v>
      </c>
    </row>
    <row r="2319" spans="1:2">
      <c r="A2319" s="164">
        <v>39890</v>
      </c>
      <c r="B2319" s="167">
        <v>1.3109999999999999</v>
      </c>
    </row>
    <row r="2320" spans="1:2">
      <c r="A2320" s="164">
        <v>39891</v>
      </c>
      <c r="B2320" s="167">
        <v>1.373</v>
      </c>
    </row>
    <row r="2321" spans="1:2">
      <c r="A2321" s="164">
        <v>39892</v>
      </c>
      <c r="B2321" s="167">
        <v>1.3566</v>
      </c>
    </row>
    <row r="2322" spans="1:2">
      <c r="A2322" s="164">
        <v>39895</v>
      </c>
      <c r="B2322" s="167">
        <v>1.3569</v>
      </c>
    </row>
    <row r="2323" spans="1:2">
      <c r="A2323" s="164">
        <v>39896</v>
      </c>
      <c r="B2323" s="167">
        <v>1.3524</v>
      </c>
    </row>
    <row r="2324" spans="1:2">
      <c r="A2324" s="164">
        <v>39897</v>
      </c>
      <c r="B2324" s="167">
        <v>1.3539000000000001</v>
      </c>
    </row>
    <row r="2325" spans="1:2">
      <c r="A2325" s="164">
        <v>39898</v>
      </c>
      <c r="B2325" s="167">
        <v>1.3560000000000001</v>
      </c>
    </row>
    <row r="2326" spans="1:2">
      <c r="A2326" s="164">
        <v>39899</v>
      </c>
      <c r="B2326" s="167">
        <v>1.3306</v>
      </c>
    </row>
    <row r="2327" spans="1:2">
      <c r="A2327" s="164">
        <v>39902</v>
      </c>
      <c r="B2327" s="167">
        <v>1.3146</v>
      </c>
    </row>
    <row r="2328" spans="1:2">
      <c r="A2328" s="164">
        <v>39903</v>
      </c>
      <c r="B2328" s="167">
        <v>1.3261000000000001</v>
      </c>
    </row>
    <row r="2329" spans="1:2">
      <c r="A2329" s="164">
        <v>39904</v>
      </c>
      <c r="B2329" s="167">
        <v>1.3223</v>
      </c>
    </row>
    <row r="2330" spans="1:2">
      <c r="A2330" s="164">
        <v>39905</v>
      </c>
      <c r="B2330" s="167">
        <v>1.3458000000000001</v>
      </c>
    </row>
    <row r="2331" spans="1:2">
      <c r="A2331" s="164">
        <v>39906</v>
      </c>
      <c r="B2331" s="167">
        <v>1.3447</v>
      </c>
    </row>
    <row r="2332" spans="1:2">
      <c r="A2332" s="164">
        <v>39909</v>
      </c>
      <c r="B2332" s="167">
        <v>1.3363</v>
      </c>
    </row>
    <row r="2333" spans="1:2">
      <c r="A2333" s="164">
        <v>39910</v>
      </c>
      <c r="B2333" s="167">
        <v>1.3282</v>
      </c>
    </row>
    <row r="2334" spans="1:2">
      <c r="A2334" s="164">
        <v>39911</v>
      </c>
      <c r="B2334" s="167">
        <v>1.3288</v>
      </c>
    </row>
    <row r="2335" spans="1:2">
      <c r="A2335" s="164">
        <v>39912</v>
      </c>
      <c r="B2335" s="167">
        <v>1.3149</v>
      </c>
    </row>
    <row r="2336" spans="1:2">
      <c r="A2336" s="164">
        <v>39913</v>
      </c>
      <c r="B2336" s="167">
        <v>1.3143</v>
      </c>
    </row>
    <row r="2337" spans="1:2">
      <c r="A2337" s="164">
        <v>39916</v>
      </c>
      <c r="B2337" s="167">
        <v>1.3353999999999999</v>
      </c>
    </row>
    <row r="2338" spans="1:2">
      <c r="A2338" s="164">
        <v>39917</v>
      </c>
      <c r="B2338" s="167">
        <v>1.3277000000000001</v>
      </c>
    </row>
    <row r="2339" spans="1:2">
      <c r="A2339" s="164">
        <v>39918</v>
      </c>
      <c r="B2339" s="167">
        <v>1.3182</v>
      </c>
    </row>
    <row r="2340" spans="1:2">
      <c r="A2340" s="164">
        <v>39919</v>
      </c>
      <c r="B2340" s="167">
        <v>1.3197000000000001</v>
      </c>
    </row>
    <row r="2341" spans="1:2">
      <c r="A2341" s="164">
        <v>39920</v>
      </c>
      <c r="B2341" s="167">
        <v>1.3029999999999999</v>
      </c>
    </row>
    <row r="2342" spans="1:2">
      <c r="A2342" s="164">
        <v>39923</v>
      </c>
      <c r="B2342" s="167">
        <v>1.2903</v>
      </c>
    </row>
    <row r="2343" spans="1:2">
      <c r="A2343" s="164">
        <v>39924</v>
      </c>
      <c r="B2343" s="167">
        <v>1.2978000000000001</v>
      </c>
    </row>
    <row r="2344" spans="1:2">
      <c r="A2344" s="164">
        <v>39925</v>
      </c>
      <c r="B2344" s="167">
        <v>1.3011999999999999</v>
      </c>
    </row>
    <row r="2345" spans="1:2">
      <c r="A2345" s="164">
        <v>39926</v>
      </c>
      <c r="B2345" s="167">
        <v>1.3048</v>
      </c>
    </row>
    <row r="2346" spans="1:2">
      <c r="A2346" s="164">
        <v>39927</v>
      </c>
      <c r="B2346" s="167">
        <v>1.3277000000000001</v>
      </c>
    </row>
    <row r="2347" spans="1:2">
      <c r="A2347" s="164">
        <v>39930</v>
      </c>
      <c r="B2347" s="167">
        <v>1.3136000000000001</v>
      </c>
    </row>
    <row r="2348" spans="1:2">
      <c r="A2348" s="164">
        <v>39931</v>
      </c>
      <c r="B2348" s="167">
        <v>1.3061</v>
      </c>
    </row>
    <row r="2349" spans="1:2">
      <c r="A2349" s="164">
        <v>39932</v>
      </c>
      <c r="B2349" s="167">
        <v>1.3324</v>
      </c>
    </row>
    <row r="2350" spans="1:2">
      <c r="A2350" s="164">
        <v>39933</v>
      </c>
      <c r="B2350" s="167">
        <v>1.3244</v>
      </c>
    </row>
    <row r="2351" spans="1:2">
      <c r="A2351" s="164">
        <v>39934</v>
      </c>
      <c r="B2351" s="167">
        <v>1.3267</v>
      </c>
    </row>
    <row r="2352" spans="1:2">
      <c r="A2352" s="164">
        <v>39937</v>
      </c>
      <c r="B2352" s="167">
        <v>1.3365</v>
      </c>
    </row>
    <row r="2353" spans="1:2">
      <c r="A2353" s="164">
        <v>39938</v>
      </c>
      <c r="B2353" s="167">
        <v>1.3374999999999999</v>
      </c>
    </row>
    <row r="2354" spans="1:2">
      <c r="A2354" s="164">
        <v>39939</v>
      </c>
      <c r="B2354" s="167">
        <v>1.3312999999999999</v>
      </c>
    </row>
    <row r="2355" spans="1:2">
      <c r="A2355" s="164">
        <v>39940</v>
      </c>
      <c r="B2355" s="167">
        <v>1.3411</v>
      </c>
    </row>
    <row r="2356" spans="1:2">
      <c r="A2356" s="164">
        <v>39941</v>
      </c>
      <c r="B2356" s="167">
        <v>1.3493999999999999</v>
      </c>
    </row>
    <row r="2357" spans="1:2">
      <c r="A2357" s="164">
        <v>39944</v>
      </c>
      <c r="B2357" s="167">
        <v>1.3620000000000001</v>
      </c>
    </row>
    <row r="2358" spans="1:2">
      <c r="A2358" s="164">
        <v>39945</v>
      </c>
      <c r="B2358" s="167">
        <v>1.3637999999999999</v>
      </c>
    </row>
    <row r="2359" spans="1:2">
      <c r="A2359" s="164">
        <v>39946</v>
      </c>
      <c r="B2359" s="167">
        <v>1.3612</v>
      </c>
    </row>
    <row r="2360" spans="1:2">
      <c r="A2360" s="164">
        <v>39947</v>
      </c>
      <c r="B2360" s="167">
        <v>1.3608</v>
      </c>
    </row>
    <row r="2361" spans="1:2">
      <c r="A2361" s="164">
        <v>39948</v>
      </c>
      <c r="B2361" s="167">
        <v>1.3539000000000001</v>
      </c>
    </row>
    <row r="2362" spans="1:2">
      <c r="A2362" s="164">
        <v>39951</v>
      </c>
      <c r="B2362" s="167">
        <v>1.3503000000000001</v>
      </c>
    </row>
    <row r="2363" spans="1:2">
      <c r="A2363" s="164">
        <v>39952</v>
      </c>
      <c r="B2363" s="167">
        <v>1.3608</v>
      </c>
    </row>
    <row r="2364" spans="1:2">
      <c r="A2364" s="164">
        <v>39953</v>
      </c>
      <c r="B2364" s="167">
        <v>1.3765000000000001</v>
      </c>
    </row>
    <row r="2365" spans="1:2">
      <c r="A2365" s="164">
        <v>39954</v>
      </c>
      <c r="B2365" s="167">
        <v>1.3804000000000001</v>
      </c>
    </row>
    <row r="2366" spans="1:2">
      <c r="A2366" s="164">
        <v>39955</v>
      </c>
      <c r="B2366" s="167">
        <v>1.4005000000000001</v>
      </c>
    </row>
    <row r="2367" spans="1:2">
      <c r="A2367" s="164">
        <v>39959</v>
      </c>
      <c r="B2367" s="167">
        <v>1.3992</v>
      </c>
    </row>
    <row r="2368" spans="1:2">
      <c r="A2368" s="164">
        <v>39960</v>
      </c>
      <c r="B2368" s="167">
        <v>1.3924000000000001</v>
      </c>
    </row>
    <row r="2369" spans="1:2">
      <c r="A2369" s="164">
        <v>39961</v>
      </c>
      <c r="B2369" s="167">
        <v>1.3948</v>
      </c>
    </row>
    <row r="2370" spans="1:2">
      <c r="A2370" s="164">
        <v>39962</v>
      </c>
      <c r="B2370" s="167">
        <v>1.4126000000000001</v>
      </c>
    </row>
    <row r="2371" spans="1:2">
      <c r="A2371" s="164">
        <v>39965</v>
      </c>
      <c r="B2371" s="167">
        <v>1.4192</v>
      </c>
    </row>
    <row r="2372" spans="1:2">
      <c r="A2372" s="164">
        <v>39966</v>
      </c>
      <c r="B2372" s="167">
        <v>1.427</v>
      </c>
    </row>
    <row r="2373" spans="1:2">
      <c r="A2373" s="164">
        <v>39967</v>
      </c>
      <c r="B2373" s="167">
        <v>1.4194</v>
      </c>
    </row>
    <row r="2374" spans="1:2">
      <c r="A2374" s="164">
        <v>39968</v>
      </c>
      <c r="B2374" s="167">
        <v>1.4187000000000001</v>
      </c>
    </row>
    <row r="2375" spans="1:2">
      <c r="A2375" s="164">
        <v>39969</v>
      </c>
      <c r="B2375" s="167">
        <v>1.399</v>
      </c>
    </row>
    <row r="2376" spans="1:2">
      <c r="A2376" s="164">
        <v>39972</v>
      </c>
      <c r="B2376" s="167">
        <v>1.3884000000000001</v>
      </c>
    </row>
    <row r="2377" spans="1:2">
      <c r="A2377" s="164">
        <v>39973</v>
      </c>
      <c r="B2377" s="167">
        <v>1.4014</v>
      </c>
    </row>
    <row r="2378" spans="1:2">
      <c r="A2378" s="164">
        <v>39974</v>
      </c>
      <c r="B2378" s="167">
        <v>1.3983000000000001</v>
      </c>
    </row>
    <row r="2379" spans="1:2">
      <c r="A2379" s="164">
        <v>39975</v>
      </c>
      <c r="B2379" s="167">
        <v>1.4093</v>
      </c>
    </row>
    <row r="2380" spans="1:2">
      <c r="A2380" s="164">
        <v>39976</v>
      </c>
      <c r="B2380" s="167">
        <v>1.4039999999999999</v>
      </c>
    </row>
    <row r="2381" spans="1:2">
      <c r="A2381" s="164">
        <v>39979</v>
      </c>
      <c r="B2381" s="167">
        <v>1.3784000000000001</v>
      </c>
    </row>
    <row r="2382" spans="1:2">
      <c r="A2382" s="164">
        <v>39980</v>
      </c>
      <c r="B2382" s="167">
        <v>1.3877999999999999</v>
      </c>
    </row>
    <row r="2383" spans="1:2">
      <c r="A2383" s="164">
        <v>39981</v>
      </c>
      <c r="B2383" s="167">
        <v>1.385</v>
      </c>
    </row>
    <row r="2384" spans="1:2">
      <c r="A2384" s="164">
        <v>39982</v>
      </c>
      <c r="B2384" s="167">
        <v>1.3977999999999999</v>
      </c>
    </row>
    <row r="2385" spans="1:2">
      <c r="A2385" s="164">
        <v>39983</v>
      </c>
      <c r="B2385" s="167">
        <v>1.3997999999999999</v>
      </c>
    </row>
    <row r="2386" spans="1:2">
      <c r="A2386" s="164">
        <v>39986</v>
      </c>
      <c r="B2386" s="167">
        <v>1.3846000000000001</v>
      </c>
    </row>
    <row r="2387" spans="1:2">
      <c r="A2387" s="164">
        <v>39987</v>
      </c>
      <c r="B2387" s="167">
        <v>1.4035</v>
      </c>
    </row>
    <row r="2388" spans="1:2">
      <c r="A2388" s="164">
        <v>39988</v>
      </c>
      <c r="B2388" s="167">
        <v>1.4015</v>
      </c>
    </row>
    <row r="2389" spans="1:2">
      <c r="A2389" s="164">
        <v>39989</v>
      </c>
      <c r="B2389" s="167">
        <v>1.3953</v>
      </c>
    </row>
    <row r="2390" spans="1:2">
      <c r="A2390" s="164">
        <v>39990</v>
      </c>
      <c r="B2390" s="167">
        <v>1.4056</v>
      </c>
    </row>
    <row r="2391" spans="1:2">
      <c r="A2391" s="164">
        <v>39993</v>
      </c>
      <c r="B2391" s="167">
        <v>1.4057999999999999</v>
      </c>
    </row>
    <row r="2392" spans="1:2">
      <c r="A2392" s="164">
        <v>39994</v>
      </c>
      <c r="B2392" s="167">
        <v>1.4019999999999999</v>
      </c>
    </row>
    <row r="2393" spans="1:2">
      <c r="A2393" s="164">
        <v>39995</v>
      </c>
      <c r="B2393" s="167">
        <v>1.4186000000000001</v>
      </c>
    </row>
    <row r="2394" spans="1:2">
      <c r="A2394" s="164">
        <v>39996</v>
      </c>
      <c r="B2394" s="167">
        <v>1.4017999999999999</v>
      </c>
    </row>
    <row r="2395" spans="1:2">
      <c r="A2395" s="164">
        <v>39997</v>
      </c>
      <c r="B2395" s="167">
        <v>1.3991</v>
      </c>
    </row>
    <row r="2396" spans="1:2">
      <c r="A2396" s="164">
        <v>40000</v>
      </c>
      <c r="B2396" s="167">
        <v>1.3937999999999999</v>
      </c>
    </row>
    <row r="2397" spans="1:2">
      <c r="A2397" s="164">
        <v>40001</v>
      </c>
      <c r="B2397" s="167">
        <v>1.3965000000000001</v>
      </c>
    </row>
    <row r="2398" spans="1:2">
      <c r="A2398" s="164">
        <v>40002</v>
      </c>
      <c r="B2398" s="167">
        <v>1.3852</v>
      </c>
    </row>
    <row r="2399" spans="1:2">
      <c r="A2399" s="164">
        <v>40003</v>
      </c>
      <c r="B2399" s="167">
        <v>1.4026000000000001</v>
      </c>
    </row>
    <row r="2400" spans="1:2">
      <c r="A2400" s="164">
        <v>40004</v>
      </c>
      <c r="B2400" s="167">
        <v>1.3926000000000001</v>
      </c>
    </row>
    <row r="2401" spans="1:2">
      <c r="A2401" s="164">
        <v>40007</v>
      </c>
      <c r="B2401" s="167">
        <v>1.3973</v>
      </c>
    </row>
    <row r="2402" spans="1:2">
      <c r="A2402" s="164">
        <v>40008</v>
      </c>
      <c r="B2402" s="167">
        <v>1.3971</v>
      </c>
    </row>
    <row r="2403" spans="1:2">
      <c r="A2403" s="164">
        <v>40009</v>
      </c>
      <c r="B2403" s="167">
        <v>1.4116</v>
      </c>
    </row>
    <row r="2404" spans="1:2">
      <c r="A2404" s="164">
        <v>40010</v>
      </c>
      <c r="B2404" s="167">
        <v>1.4115</v>
      </c>
    </row>
    <row r="2405" spans="1:2">
      <c r="A2405" s="164">
        <v>40011</v>
      </c>
      <c r="B2405" s="167">
        <v>1.4119999999999999</v>
      </c>
    </row>
    <row r="2406" spans="1:2">
      <c r="A2406" s="164">
        <v>40014</v>
      </c>
      <c r="B2406" s="167">
        <v>1.4211</v>
      </c>
    </row>
    <row r="2407" spans="1:2">
      <c r="A2407" s="164">
        <v>40015</v>
      </c>
      <c r="B2407" s="167">
        <v>1.4196</v>
      </c>
    </row>
    <row r="2408" spans="1:2">
      <c r="A2408" s="164">
        <v>40016</v>
      </c>
      <c r="B2408" s="167">
        <v>1.4219999999999999</v>
      </c>
    </row>
    <row r="2409" spans="1:2">
      <c r="A2409" s="164">
        <v>40017</v>
      </c>
      <c r="B2409" s="167">
        <v>1.4266000000000001</v>
      </c>
    </row>
    <row r="2410" spans="1:2">
      <c r="A2410" s="164">
        <v>40018</v>
      </c>
      <c r="B2410" s="167">
        <v>1.4213</v>
      </c>
    </row>
    <row r="2411" spans="1:2">
      <c r="A2411" s="164">
        <v>40021</v>
      </c>
      <c r="B2411" s="167">
        <v>1.4212</v>
      </c>
    </row>
    <row r="2412" spans="1:2">
      <c r="A2412" s="164">
        <v>40022</v>
      </c>
      <c r="B2412" s="167">
        <v>1.4215</v>
      </c>
    </row>
    <row r="2413" spans="1:2">
      <c r="A2413" s="164">
        <v>40023</v>
      </c>
      <c r="B2413" s="167">
        <v>1.4033</v>
      </c>
    </row>
    <row r="2414" spans="1:2">
      <c r="A2414" s="164">
        <v>40024</v>
      </c>
      <c r="B2414" s="167">
        <v>1.4066000000000001</v>
      </c>
    </row>
    <row r="2415" spans="1:2">
      <c r="A2415" s="164">
        <v>40025</v>
      </c>
      <c r="B2415" s="167">
        <v>1.4278999999999999</v>
      </c>
    </row>
    <row r="2416" spans="1:2">
      <c r="A2416" s="164">
        <v>40028</v>
      </c>
      <c r="B2416" s="167">
        <v>1.4416</v>
      </c>
    </row>
    <row r="2417" spans="1:2">
      <c r="A2417" s="164">
        <v>40029</v>
      </c>
      <c r="B2417" s="167">
        <v>1.44</v>
      </c>
    </row>
    <row r="2418" spans="1:2">
      <c r="A2418" s="164">
        <v>40030</v>
      </c>
      <c r="B2418" s="167">
        <v>1.4391</v>
      </c>
    </row>
    <row r="2419" spans="1:2">
      <c r="A2419" s="164">
        <v>40031</v>
      </c>
      <c r="B2419" s="167">
        <v>1.4357</v>
      </c>
    </row>
    <row r="2420" spans="1:2">
      <c r="A2420" s="164">
        <v>40032</v>
      </c>
      <c r="B2420" s="167">
        <v>1.4179999999999999</v>
      </c>
    </row>
    <row r="2421" spans="1:2">
      <c r="A2421" s="164">
        <v>40035</v>
      </c>
      <c r="B2421" s="167">
        <v>1.4142999999999999</v>
      </c>
    </row>
    <row r="2422" spans="1:2">
      <c r="A2422" s="164">
        <v>40036</v>
      </c>
      <c r="B2422" s="167">
        <v>1.4140999999999999</v>
      </c>
    </row>
    <row r="2423" spans="1:2">
      <c r="A2423" s="164">
        <v>40037</v>
      </c>
      <c r="B2423" s="167">
        <v>1.4215</v>
      </c>
    </row>
    <row r="2424" spans="1:2">
      <c r="A2424" s="164">
        <v>40038</v>
      </c>
      <c r="B2424" s="167">
        <v>1.4282999999999999</v>
      </c>
    </row>
    <row r="2425" spans="1:2">
      <c r="A2425" s="164">
        <v>40039</v>
      </c>
      <c r="B2425" s="167">
        <v>1.4216</v>
      </c>
    </row>
    <row r="2426" spans="1:2">
      <c r="A2426" s="164">
        <v>40042</v>
      </c>
      <c r="B2426" s="167">
        <v>1.4088000000000001</v>
      </c>
    </row>
    <row r="2427" spans="1:2">
      <c r="A2427" s="164">
        <v>40043</v>
      </c>
      <c r="B2427" s="167">
        <v>1.4075</v>
      </c>
    </row>
    <row r="2428" spans="1:2">
      <c r="A2428" s="164">
        <v>40044</v>
      </c>
      <c r="B2428" s="167">
        <v>1.4261999999999999</v>
      </c>
    </row>
    <row r="2429" spans="1:2">
      <c r="A2429" s="164">
        <v>40045</v>
      </c>
      <c r="B2429" s="167">
        <v>1.4235</v>
      </c>
    </row>
    <row r="2430" spans="1:2">
      <c r="A2430" s="164">
        <v>40046</v>
      </c>
      <c r="B2430" s="167">
        <v>1.4305000000000001</v>
      </c>
    </row>
    <row r="2431" spans="1:2">
      <c r="A2431" s="164">
        <v>40049</v>
      </c>
      <c r="B2431" s="167">
        <v>1.4319999999999999</v>
      </c>
    </row>
    <row r="2432" spans="1:2">
      <c r="A2432" s="164">
        <v>40050</v>
      </c>
      <c r="B2432" s="167">
        <v>1.4350000000000001</v>
      </c>
    </row>
    <row r="2433" spans="1:2">
      <c r="A2433" s="164">
        <v>40051</v>
      </c>
      <c r="B2433" s="167">
        <v>1.423</v>
      </c>
    </row>
    <row r="2434" spans="1:2">
      <c r="A2434" s="164">
        <v>40052</v>
      </c>
      <c r="B2434" s="167">
        <v>1.4272</v>
      </c>
    </row>
    <row r="2435" spans="1:2">
      <c r="A2435" s="164">
        <v>40053</v>
      </c>
      <c r="B2435" s="167">
        <v>1.4358</v>
      </c>
    </row>
    <row r="2436" spans="1:2">
      <c r="A2436" s="164">
        <v>40056</v>
      </c>
      <c r="B2436" s="167">
        <v>1.4354</v>
      </c>
    </row>
    <row r="2437" spans="1:2">
      <c r="A2437" s="164">
        <v>40057</v>
      </c>
      <c r="B2437" s="167">
        <v>1.4235</v>
      </c>
    </row>
    <row r="2438" spans="1:2">
      <c r="A2438" s="164">
        <v>40058</v>
      </c>
      <c r="B2438" s="167">
        <v>1.4246000000000001</v>
      </c>
    </row>
    <row r="2439" spans="1:2">
      <c r="A2439" s="164">
        <v>40059</v>
      </c>
      <c r="B2439" s="167">
        <v>1.4278</v>
      </c>
    </row>
    <row r="2440" spans="1:2">
      <c r="A2440" s="164">
        <v>40060</v>
      </c>
      <c r="B2440" s="167">
        <v>1.4278</v>
      </c>
    </row>
    <row r="2441" spans="1:2">
      <c r="A2441" s="164">
        <v>40064</v>
      </c>
      <c r="B2441" s="167">
        <v>1.4497</v>
      </c>
    </row>
    <row r="2442" spans="1:2">
      <c r="A2442" s="164">
        <v>40065</v>
      </c>
      <c r="B2442" s="167">
        <v>1.4573</v>
      </c>
    </row>
    <row r="2443" spans="1:2">
      <c r="A2443" s="164">
        <v>40066</v>
      </c>
      <c r="B2443" s="167">
        <v>1.4568000000000001</v>
      </c>
    </row>
    <row r="2444" spans="1:2">
      <c r="A2444" s="164">
        <v>40067</v>
      </c>
      <c r="B2444" s="167">
        <v>1.4585999999999999</v>
      </c>
    </row>
    <row r="2445" spans="1:2">
      <c r="A2445" s="164">
        <v>40070</v>
      </c>
      <c r="B2445" s="167">
        <v>1.4613</v>
      </c>
    </row>
    <row r="2446" spans="1:2">
      <c r="A2446" s="164">
        <v>40071</v>
      </c>
      <c r="B2446" s="167">
        <v>1.4617</v>
      </c>
    </row>
    <row r="2447" spans="1:2">
      <c r="A2447" s="164">
        <v>40072</v>
      </c>
      <c r="B2447" s="167">
        <v>1.4698</v>
      </c>
    </row>
    <row r="2448" spans="1:2">
      <c r="A2448" s="164">
        <v>40073</v>
      </c>
      <c r="B2448" s="167">
        <v>1.4735</v>
      </c>
    </row>
    <row r="2449" spans="1:2">
      <c r="A2449" s="164">
        <v>40074</v>
      </c>
      <c r="B2449" s="167">
        <v>1.4703999999999999</v>
      </c>
    </row>
    <row r="2450" spans="1:2">
      <c r="A2450" s="164">
        <v>40077</v>
      </c>
      <c r="B2450" s="167">
        <v>1.4692000000000001</v>
      </c>
    </row>
    <row r="2451" spans="1:2">
      <c r="A2451" s="164">
        <v>40078</v>
      </c>
      <c r="B2451" s="167">
        <v>1.4795</v>
      </c>
    </row>
    <row r="2452" spans="1:2">
      <c r="A2452" s="164">
        <v>40079</v>
      </c>
      <c r="B2452" s="167">
        <v>1.4752000000000001</v>
      </c>
    </row>
    <row r="2453" spans="1:2">
      <c r="A2453" s="164">
        <v>40080</v>
      </c>
      <c r="B2453" s="167">
        <v>1.4696</v>
      </c>
    </row>
    <row r="2454" spans="1:2">
      <c r="A2454" s="164">
        <v>40081</v>
      </c>
      <c r="B2454" s="167">
        <v>1.4681999999999999</v>
      </c>
    </row>
    <row r="2455" spans="1:2">
      <c r="A2455" s="164">
        <v>40084</v>
      </c>
      <c r="B2455" s="167">
        <v>1.4650000000000001</v>
      </c>
    </row>
    <row r="2456" spans="1:2">
      <c r="A2456" s="164">
        <v>40085</v>
      </c>
      <c r="B2456" s="167">
        <v>1.4553</v>
      </c>
    </row>
    <row r="2457" spans="1:2">
      <c r="A2457" s="164">
        <v>40086</v>
      </c>
      <c r="B2457" s="167">
        <v>1.4630000000000001</v>
      </c>
    </row>
    <row r="2458" spans="1:2">
      <c r="A2458" s="164">
        <v>40087</v>
      </c>
      <c r="B2458" s="167">
        <v>1.4532</v>
      </c>
    </row>
    <row r="2459" spans="1:2">
      <c r="A2459" s="164">
        <v>40088</v>
      </c>
      <c r="B2459" s="167">
        <v>1.4590000000000001</v>
      </c>
    </row>
    <row r="2460" spans="1:2">
      <c r="A2460" s="164">
        <v>40091</v>
      </c>
      <c r="B2460" s="167">
        <v>1.4646999999999999</v>
      </c>
    </row>
    <row r="2461" spans="1:2">
      <c r="A2461" s="164">
        <v>40092</v>
      </c>
      <c r="B2461" s="167">
        <v>1.4743999999999999</v>
      </c>
    </row>
    <row r="2462" spans="1:2">
      <c r="A2462" s="164">
        <v>40093</v>
      </c>
      <c r="B2462" s="167">
        <v>1.4675</v>
      </c>
    </row>
    <row r="2463" spans="1:2">
      <c r="A2463" s="164">
        <v>40094</v>
      </c>
      <c r="B2463" s="167">
        <v>1.4777</v>
      </c>
    </row>
    <row r="2464" spans="1:2">
      <c r="A2464" s="164">
        <v>40095</v>
      </c>
      <c r="B2464" s="167">
        <v>1.4715</v>
      </c>
    </row>
    <row r="2465" spans="1:2">
      <c r="A2465" s="164">
        <v>40099</v>
      </c>
      <c r="B2465" s="167">
        <v>1.4839</v>
      </c>
    </row>
    <row r="2466" spans="1:2">
      <c r="A2466" s="164">
        <v>40100</v>
      </c>
      <c r="B2466" s="167">
        <v>1.4899</v>
      </c>
    </row>
    <row r="2467" spans="1:2">
      <c r="A2467" s="164">
        <v>40101</v>
      </c>
      <c r="B2467" s="167">
        <v>1.4944999999999999</v>
      </c>
    </row>
    <row r="2468" spans="1:2">
      <c r="A2468" s="164">
        <v>40102</v>
      </c>
      <c r="B2468" s="167">
        <v>1.4888999999999999</v>
      </c>
    </row>
    <row r="2469" spans="1:2">
      <c r="A2469" s="164">
        <v>40105</v>
      </c>
      <c r="B2469" s="167">
        <v>1.4946999999999999</v>
      </c>
    </row>
    <row r="2470" spans="1:2">
      <c r="A2470" s="164">
        <v>40106</v>
      </c>
      <c r="B2470" s="167">
        <v>1.4904999999999999</v>
      </c>
    </row>
    <row r="2471" spans="1:2">
      <c r="A2471" s="164">
        <v>40107</v>
      </c>
      <c r="B2471" s="167">
        <v>1.5008999999999999</v>
      </c>
    </row>
    <row r="2472" spans="1:2">
      <c r="A2472" s="164">
        <v>40108</v>
      </c>
      <c r="B2472" s="167">
        <v>1.5003</v>
      </c>
    </row>
    <row r="2473" spans="1:2">
      <c r="A2473" s="164">
        <v>40109</v>
      </c>
      <c r="B2473" s="167">
        <v>1.5028999999999999</v>
      </c>
    </row>
    <row r="2474" spans="1:2">
      <c r="A2474" s="164">
        <v>40112</v>
      </c>
      <c r="B2474" s="167">
        <v>1.4941</v>
      </c>
    </row>
    <row r="2475" spans="1:2">
      <c r="A2475" s="164">
        <v>40113</v>
      </c>
      <c r="B2475" s="167">
        <v>1.4821</v>
      </c>
    </row>
    <row r="2476" spans="1:2">
      <c r="A2476" s="164">
        <v>40114</v>
      </c>
      <c r="B2476" s="167">
        <v>1.4762999999999999</v>
      </c>
    </row>
    <row r="2477" spans="1:2">
      <c r="A2477" s="164">
        <v>40115</v>
      </c>
      <c r="B2477" s="167">
        <v>1.4819</v>
      </c>
    </row>
    <row r="2478" spans="1:2">
      <c r="A2478" s="164">
        <v>40116</v>
      </c>
      <c r="B2478" s="167">
        <v>1.4755</v>
      </c>
    </row>
    <row r="2479" spans="1:2">
      <c r="A2479" s="164">
        <v>40119</v>
      </c>
      <c r="B2479" s="167">
        <v>1.4827999999999999</v>
      </c>
    </row>
    <row r="2480" spans="1:2">
      <c r="A2480" s="164">
        <v>40120</v>
      </c>
      <c r="B2480" s="167">
        <v>1.4658</v>
      </c>
    </row>
    <row r="2481" spans="1:2">
      <c r="A2481" s="164">
        <v>40121</v>
      </c>
      <c r="B2481" s="167">
        <v>1.4836</v>
      </c>
    </row>
    <row r="2482" spans="1:2">
      <c r="A2482" s="164">
        <v>40122</v>
      </c>
      <c r="B2482" s="167">
        <v>1.4857</v>
      </c>
    </row>
    <row r="2483" spans="1:2">
      <c r="A2483" s="164">
        <v>40123</v>
      </c>
      <c r="B2483" s="167">
        <v>1.4835</v>
      </c>
    </row>
    <row r="2484" spans="1:2">
      <c r="A2484" s="164">
        <v>40126</v>
      </c>
      <c r="B2484" s="167">
        <v>1.4999</v>
      </c>
    </row>
    <row r="2485" spans="1:2">
      <c r="A2485" s="164">
        <v>40127</v>
      </c>
      <c r="B2485" s="167">
        <v>1.496</v>
      </c>
    </row>
    <row r="2486" spans="1:2">
      <c r="A2486" s="164">
        <v>40129</v>
      </c>
      <c r="B2486" s="167">
        <v>1.4864999999999999</v>
      </c>
    </row>
    <row r="2487" spans="1:2">
      <c r="A2487" s="164">
        <v>40130</v>
      </c>
      <c r="B2487" s="167">
        <v>1.4885999999999999</v>
      </c>
    </row>
    <row r="2488" spans="1:2">
      <c r="A2488" s="164">
        <v>40133</v>
      </c>
      <c r="B2488" s="167">
        <v>1.4977</v>
      </c>
    </row>
    <row r="2489" spans="1:2">
      <c r="A2489" s="164">
        <v>40134</v>
      </c>
      <c r="B2489" s="167">
        <v>1.4830000000000001</v>
      </c>
    </row>
    <row r="2490" spans="1:2">
      <c r="A2490" s="164">
        <v>40135</v>
      </c>
      <c r="B2490" s="167">
        <v>1.4990000000000001</v>
      </c>
    </row>
    <row r="2491" spans="1:2">
      <c r="A2491" s="164">
        <v>40136</v>
      </c>
      <c r="B2491" s="167">
        <v>1.4904999999999999</v>
      </c>
    </row>
    <row r="2492" spans="1:2">
      <c r="A2492" s="164">
        <v>40137</v>
      </c>
      <c r="B2492" s="167">
        <v>1.4870000000000001</v>
      </c>
    </row>
    <row r="2493" spans="1:2">
      <c r="A2493" s="164">
        <v>40140</v>
      </c>
      <c r="B2493" s="167">
        <v>1.4967999999999999</v>
      </c>
    </row>
    <row r="2494" spans="1:2">
      <c r="A2494" s="164">
        <v>40141</v>
      </c>
      <c r="B2494" s="167">
        <v>1.4937</v>
      </c>
    </row>
    <row r="2495" spans="1:2">
      <c r="A2495" s="164">
        <v>40142</v>
      </c>
      <c r="B2495" s="167">
        <v>1.5085</v>
      </c>
    </row>
    <row r="2496" spans="1:2">
      <c r="A2496" s="164">
        <v>40144</v>
      </c>
      <c r="B2496" s="167">
        <v>1.4963</v>
      </c>
    </row>
    <row r="2497" spans="1:2">
      <c r="A2497" s="164">
        <v>40147</v>
      </c>
      <c r="B2497" s="167">
        <v>1.4994000000000001</v>
      </c>
    </row>
    <row r="2498" spans="1:2">
      <c r="A2498" s="164">
        <v>40148</v>
      </c>
      <c r="B2498" s="167">
        <v>1.51</v>
      </c>
    </row>
    <row r="2499" spans="1:2">
      <c r="A2499" s="164">
        <v>40149</v>
      </c>
      <c r="B2499" s="167">
        <v>1.5059</v>
      </c>
    </row>
    <row r="2500" spans="1:2">
      <c r="A2500" s="164">
        <v>40150</v>
      </c>
      <c r="B2500" s="167">
        <v>1.5081</v>
      </c>
    </row>
    <row r="2501" spans="1:2">
      <c r="A2501" s="164">
        <v>40151</v>
      </c>
      <c r="B2501" s="167">
        <v>1.4884999999999999</v>
      </c>
    </row>
    <row r="2502" spans="1:2">
      <c r="A2502" s="164">
        <v>40154</v>
      </c>
      <c r="B2502" s="167">
        <v>1.482</v>
      </c>
    </row>
    <row r="2503" spans="1:2">
      <c r="A2503" s="164">
        <v>40155</v>
      </c>
      <c r="B2503" s="167">
        <v>1.4741</v>
      </c>
    </row>
    <row r="2504" spans="1:2">
      <c r="A2504" s="164">
        <v>40156</v>
      </c>
      <c r="B2504" s="167">
        <v>1.4724999999999999</v>
      </c>
    </row>
    <row r="2505" spans="1:2">
      <c r="A2505" s="164">
        <v>40157</v>
      </c>
      <c r="B2505" s="167">
        <v>1.4716</v>
      </c>
    </row>
    <row r="2506" spans="1:2">
      <c r="A2506" s="164">
        <v>40158</v>
      </c>
      <c r="B2506" s="167">
        <v>1.4601</v>
      </c>
    </row>
    <row r="2507" spans="1:2">
      <c r="A2507" s="164">
        <v>40161</v>
      </c>
      <c r="B2507" s="167">
        <v>1.4644999999999999</v>
      </c>
    </row>
    <row r="2508" spans="1:2">
      <c r="A2508" s="164">
        <v>40162</v>
      </c>
      <c r="B2508" s="167">
        <v>1.4514</v>
      </c>
    </row>
    <row r="2509" spans="1:2">
      <c r="A2509" s="164">
        <v>40163</v>
      </c>
      <c r="B2509" s="167">
        <v>1.4577</v>
      </c>
    </row>
    <row r="2510" spans="1:2">
      <c r="A2510" s="164">
        <v>40164</v>
      </c>
      <c r="B2510" s="167">
        <v>1.4317</v>
      </c>
    </row>
    <row r="2511" spans="1:2">
      <c r="A2511" s="164">
        <v>40165</v>
      </c>
      <c r="B2511" s="167">
        <v>1.4280999999999999</v>
      </c>
    </row>
    <row r="2512" spans="1:2">
      <c r="A2512" s="164">
        <v>40168</v>
      </c>
      <c r="B2512" s="167">
        <v>1.4319</v>
      </c>
    </row>
    <row r="2513" spans="1:2">
      <c r="A2513" s="164">
        <v>40169</v>
      </c>
      <c r="B2513" s="167">
        <v>1.4242999999999999</v>
      </c>
    </row>
    <row r="2514" spans="1:2">
      <c r="A2514" s="164">
        <v>40170</v>
      </c>
      <c r="B2514" s="167">
        <v>1.4340999999999999</v>
      </c>
    </row>
    <row r="2515" spans="1:2">
      <c r="A2515" s="164">
        <v>40171</v>
      </c>
      <c r="B2515" s="167">
        <v>1.4367000000000001</v>
      </c>
    </row>
    <row r="2516" spans="1:2">
      <c r="A2516" s="164">
        <v>40175</v>
      </c>
      <c r="B2516" s="167">
        <v>1.4392</v>
      </c>
    </row>
    <row r="2517" spans="1:2">
      <c r="A2517" s="164">
        <v>40176</v>
      </c>
      <c r="B2517" s="167">
        <v>1.4356</v>
      </c>
    </row>
    <row r="2518" spans="1:2">
      <c r="A2518" s="164">
        <v>40177</v>
      </c>
      <c r="B2518" s="167">
        <v>1.4316</v>
      </c>
    </row>
    <row r="2519" spans="1:2">
      <c r="A2519" s="164">
        <v>40178</v>
      </c>
      <c r="B2519" s="167">
        <v>1.4332</v>
      </c>
    </row>
    <row r="2520" spans="1:2">
      <c r="A2520" s="164">
        <v>40182</v>
      </c>
      <c r="B2520" s="167">
        <v>1.4419</v>
      </c>
    </row>
    <row r="2521" spans="1:2">
      <c r="A2521" s="164">
        <v>40183</v>
      </c>
      <c r="B2521" s="167">
        <v>1.4401999999999999</v>
      </c>
    </row>
    <row r="2522" spans="1:2">
      <c r="A2522" s="164">
        <v>40184</v>
      </c>
      <c r="B2522" s="167">
        <v>1.4403999999999999</v>
      </c>
    </row>
    <row r="2523" spans="1:2">
      <c r="A2523" s="164">
        <v>40185</v>
      </c>
      <c r="B2523" s="167">
        <v>1.4314</v>
      </c>
    </row>
    <row r="2524" spans="1:2">
      <c r="A2524" s="164">
        <v>40186</v>
      </c>
      <c r="B2524" s="167">
        <v>1.4357</v>
      </c>
    </row>
    <row r="2525" spans="1:2">
      <c r="A2525" s="164">
        <v>40189</v>
      </c>
      <c r="B2525" s="167">
        <v>1.4536</v>
      </c>
    </row>
    <row r="2526" spans="1:2">
      <c r="A2526" s="164">
        <v>40190</v>
      </c>
      <c r="B2526" s="167">
        <v>1.4522999999999999</v>
      </c>
    </row>
    <row r="2527" spans="1:2">
      <c r="A2527" s="164">
        <v>40191</v>
      </c>
      <c r="B2527" s="167">
        <v>1.4492</v>
      </c>
    </row>
    <row r="2528" spans="1:2">
      <c r="A2528" s="164">
        <v>40192</v>
      </c>
      <c r="B2528" s="167">
        <v>1.4478</v>
      </c>
    </row>
    <row r="2529" spans="1:2">
      <c r="A2529" s="164">
        <v>40193</v>
      </c>
      <c r="B2529" s="167">
        <v>1.4376</v>
      </c>
    </row>
    <row r="2530" spans="1:2">
      <c r="A2530" s="164">
        <v>40197</v>
      </c>
      <c r="B2530" s="167">
        <v>1.4269000000000001</v>
      </c>
    </row>
    <row r="2531" spans="1:2">
      <c r="A2531" s="164">
        <v>40198</v>
      </c>
      <c r="B2531" s="167">
        <v>1.4094</v>
      </c>
    </row>
    <row r="2532" spans="1:2">
      <c r="A2532" s="164">
        <v>40199</v>
      </c>
      <c r="B2532" s="167">
        <v>1.4106000000000001</v>
      </c>
    </row>
    <row r="2533" spans="1:2">
      <c r="A2533" s="164">
        <v>40200</v>
      </c>
      <c r="B2533" s="167">
        <v>1.4154</v>
      </c>
    </row>
    <row r="2534" spans="1:2">
      <c r="A2534" s="164">
        <v>40203</v>
      </c>
      <c r="B2534" s="167">
        <v>1.4146000000000001</v>
      </c>
    </row>
    <row r="2535" spans="1:2">
      <c r="A2535" s="164">
        <v>40204</v>
      </c>
      <c r="B2535" s="167">
        <v>1.4063000000000001</v>
      </c>
    </row>
    <row r="2536" spans="1:2">
      <c r="A2536" s="164">
        <v>40205</v>
      </c>
      <c r="B2536" s="167">
        <v>1.4053</v>
      </c>
    </row>
    <row r="2537" spans="1:2">
      <c r="A2537" s="164">
        <v>40206</v>
      </c>
      <c r="B2537" s="167">
        <v>1.3993</v>
      </c>
    </row>
    <row r="2538" spans="1:2">
      <c r="A2538" s="164">
        <v>40207</v>
      </c>
      <c r="B2538" s="167">
        <v>1.387</v>
      </c>
    </row>
    <row r="2539" spans="1:2">
      <c r="A2539" s="164">
        <v>40210</v>
      </c>
      <c r="B2539" s="167">
        <v>1.3904000000000001</v>
      </c>
    </row>
    <row r="2540" spans="1:2">
      <c r="A2540" s="164">
        <v>40211</v>
      </c>
      <c r="B2540" s="167">
        <v>1.3955</v>
      </c>
    </row>
    <row r="2541" spans="1:2">
      <c r="A2541" s="164">
        <v>40212</v>
      </c>
      <c r="B2541" s="167">
        <v>1.3907</v>
      </c>
    </row>
    <row r="2542" spans="1:2">
      <c r="A2542" s="164">
        <v>40213</v>
      </c>
      <c r="B2542" s="167">
        <v>1.3758999999999999</v>
      </c>
    </row>
    <row r="2543" spans="1:2">
      <c r="A2543" s="164">
        <v>40214</v>
      </c>
      <c r="B2543" s="167">
        <v>1.3608</v>
      </c>
    </row>
    <row r="2544" spans="1:2">
      <c r="A2544" s="164">
        <v>40217</v>
      </c>
      <c r="B2544" s="167">
        <v>1.3698999999999999</v>
      </c>
    </row>
    <row r="2545" spans="1:2">
      <c r="A2545" s="164">
        <v>40218</v>
      </c>
      <c r="B2545" s="167">
        <v>1.3794999999999999</v>
      </c>
    </row>
    <row r="2546" spans="1:2">
      <c r="A2546" s="164">
        <v>40219</v>
      </c>
      <c r="B2546" s="167">
        <v>1.3722000000000001</v>
      </c>
    </row>
    <row r="2547" spans="1:2">
      <c r="A2547" s="164">
        <v>40220</v>
      </c>
      <c r="B2547" s="167">
        <v>1.3640000000000001</v>
      </c>
    </row>
    <row r="2548" spans="1:2">
      <c r="A2548" s="164">
        <v>40221</v>
      </c>
      <c r="B2548" s="167">
        <v>1.3625</v>
      </c>
    </row>
    <row r="2549" spans="1:2">
      <c r="A2549" s="164">
        <v>40225</v>
      </c>
      <c r="B2549" s="167">
        <v>1.3742000000000001</v>
      </c>
    </row>
    <row r="2550" spans="1:2">
      <c r="A2550" s="164">
        <v>40226</v>
      </c>
      <c r="B2550" s="167">
        <v>1.3623000000000001</v>
      </c>
    </row>
    <row r="2551" spans="1:2">
      <c r="A2551" s="164">
        <v>40227</v>
      </c>
      <c r="B2551" s="167">
        <v>1.3563000000000001</v>
      </c>
    </row>
    <row r="2552" spans="1:2">
      <c r="A2552" s="164">
        <v>40228</v>
      </c>
      <c r="B2552" s="167">
        <v>1.3537999999999999</v>
      </c>
    </row>
    <row r="2553" spans="1:2">
      <c r="A2553" s="164">
        <v>40231</v>
      </c>
      <c r="B2553" s="167">
        <v>1.359</v>
      </c>
    </row>
    <row r="2554" spans="1:2">
      <c r="A2554" s="164">
        <v>40232</v>
      </c>
      <c r="B2554" s="167">
        <v>1.3536999999999999</v>
      </c>
    </row>
    <row r="2555" spans="1:2">
      <c r="A2555" s="164">
        <v>40233</v>
      </c>
      <c r="B2555" s="167">
        <v>1.3575999999999999</v>
      </c>
    </row>
    <row r="2556" spans="1:2">
      <c r="A2556" s="164">
        <v>40234</v>
      </c>
      <c r="B2556" s="167">
        <v>1.3475999999999999</v>
      </c>
    </row>
    <row r="2557" spans="1:2">
      <c r="A2557" s="164">
        <v>40235</v>
      </c>
      <c r="B2557" s="167">
        <v>1.3660000000000001</v>
      </c>
    </row>
    <row r="2558" spans="1:2">
      <c r="A2558" s="164">
        <v>40238</v>
      </c>
      <c r="B2558" s="167">
        <v>1.3515999999999999</v>
      </c>
    </row>
    <row r="2559" spans="1:2">
      <c r="A2559" s="164">
        <v>40239</v>
      </c>
      <c r="B2559" s="167">
        <v>1.3564000000000001</v>
      </c>
    </row>
    <row r="2560" spans="1:2">
      <c r="A2560" s="164">
        <v>40240</v>
      </c>
      <c r="B2560" s="167">
        <v>1.3731</v>
      </c>
    </row>
    <row r="2561" spans="1:2">
      <c r="A2561" s="164">
        <v>40241</v>
      </c>
      <c r="B2561" s="167">
        <v>1.3571</v>
      </c>
    </row>
    <row r="2562" spans="1:2">
      <c r="A2562" s="164">
        <v>40242</v>
      </c>
      <c r="B2562" s="167">
        <v>1.3608</v>
      </c>
    </row>
    <row r="2563" spans="1:2">
      <c r="A2563" s="164">
        <v>40245</v>
      </c>
      <c r="B2563" s="167">
        <v>1.3613</v>
      </c>
    </row>
    <row r="2564" spans="1:2">
      <c r="A2564" s="164">
        <v>40246</v>
      </c>
      <c r="B2564" s="167">
        <v>1.3586</v>
      </c>
    </row>
    <row r="2565" spans="1:2">
      <c r="A2565" s="164">
        <v>40247</v>
      </c>
      <c r="B2565" s="167">
        <v>1.3657999999999999</v>
      </c>
    </row>
    <row r="2566" spans="1:2">
      <c r="A2566" s="164">
        <v>40248</v>
      </c>
      <c r="B2566" s="167">
        <v>1.3673999999999999</v>
      </c>
    </row>
    <row r="2567" spans="1:2">
      <c r="A2567" s="164">
        <v>40249</v>
      </c>
      <c r="B2567" s="167">
        <v>1.3753</v>
      </c>
    </row>
    <row r="2568" spans="1:2">
      <c r="A2568" s="164">
        <v>40252</v>
      </c>
      <c r="B2568" s="167">
        <v>1.3652</v>
      </c>
    </row>
    <row r="2569" spans="1:2">
      <c r="A2569" s="164">
        <v>40253</v>
      </c>
      <c r="B2569" s="167">
        <v>1.3757999999999999</v>
      </c>
    </row>
    <row r="2570" spans="1:2">
      <c r="A2570" s="164">
        <v>40254</v>
      </c>
      <c r="B2570" s="167">
        <v>1.3738999999999999</v>
      </c>
    </row>
    <row r="2571" spans="1:2">
      <c r="A2571" s="164">
        <v>40255</v>
      </c>
      <c r="B2571" s="167">
        <v>1.3603000000000001</v>
      </c>
    </row>
    <row r="2572" spans="1:2">
      <c r="A2572" s="164">
        <v>40256</v>
      </c>
      <c r="B2572" s="167">
        <v>1.353</v>
      </c>
    </row>
    <row r="2573" spans="1:2">
      <c r="A2573" s="164">
        <v>40259</v>
      </c>
      <c r="B2573" s="167">
        <v>1.3531</v>
      </c>
    </row>
    <row r="2574" spans="1:2">
      <c r="A2574" s="164">
        <v>40260</v>
      </c>
      <c r="B2574" s="167">
        <v>1.3534999999999999</v>
      </c>
    </row>
    <row r="2575" spans="1:2">
      <c r="A2575" s="164">
        <v>40261</v>
      </c>
      <c r="B2575" s="167">
        <v>1.3347</v>
      </c>
    </row>
    <row r="2576" spans="1:2">
      <c r="A2576" s="164">
        <v>40262</v>
      </c>
      <c r="B2576" s="167">
        <v>1.3344</v>
      </c>
    </row>
    <row r="2577" spans="1:2">
      <c r="A2577" s="164">
        <v>40263</v>
      </c>
      <c r="B2577" s="167">
        <v>1.3398000000000001</v>
      </c>
    </row>
    <row r="2578" spans="1:2">
      <c r="A2578" s="164">
        <v>40266</v>
      </c>
      <c r="B2578" s="167">
        <v>1.3465</v>
      </c>
    </row>
    <row r="2579" spans="1:2">
      <c r="A2579" s="164">
        <v>40267</v>
      </c>
      <c r="B2579" s="167">
        <v>1.3409</v>
      </c>
    </row>
    <row r="2580" spans="1:2">
      <c r="A2580" s="164">
        <v>40268</v>
      </c>
      <c r="B2580" s="167">
        <v>1.3526</v>
      </c>
    </row>
    <row r="2581" spans="1:2">
      <c r="A2581" s="164">
        <v>40269</v>
      </c>
      <c r="B2581" s="167">
        <v>1.3569</v>
      </c>
    </row>
    <row r="2582" spans="1:2">
      <c r="A2582" s="164">
        <v>40270</v>
      </c>
      <c r="B2582" s="167">
        <v>1.3487</v>
      </c>
    </row>
    <row r="2583" spans="1:2">
      <c r="A2583" s="164">
        <v>40273</v>
      </c>
      <c r="B2583" s="167">
        <v>1.3486</v>
      </c>
    </row>
    <row r="2584" spans="1:2">
      <c r="A2584" s="164">
        <v>40274</v>
      </c>
      <c r="B2584" s="167">
        <v>1.3378000000000001</v>
      </c>
    </row>
    <row r="2585" spans="1:2">
      <c r="A2585" s="164">
        <v>40275</v>
      </c>
      <c r="B2585" s="167">
        <v>1.3364</v>
      </c>
    </row>
    <row r="2586" spans="1:2">
      <c r="A2586" s="164">
        <v>40276</v>
      </c>
      <c r="B2586" s="167">
        <v>1.3360000000000001</v>
      </c>
    </row>
    <row r="2587" spans="1:2">
      <c r="A2587" s="164">
        <v>40277</v>
      </c>
      <c r="B2587" s="167">
        <v>1.3468</v>
      </c>
    </row>
    <row r="2588" spans="1:2">
      <c r="A2588" s="164">
        <v>40280</v>
      </c>
      <c r="B2588" s="167">
        <v>1.3587</v>
      </c>
    </row>
    <row r="2589" spans="1:2">
      <c r="A2589" s="164">
        <v>40281</v>
      </c>
      <c r="B2589" s="167">
        <v>1.3592</v>
      </c>
    </row>
    <row r="2590" spans="1:2">
      <c r="A2590" s="164">
        <v>40282</v>
      </c>
      <c r="B2590" s="167">
        <v>1.3666</v>
      </c>
    </row>
    <row r="2591" spans="1:2">
      <c r="A2591" s="164">
        <v>40283</v>
      </c>
      <c r="B2591" s="167">
        <v>1.3540000000000001</v>
      </c>
    </row>
    <row r="2592" spans="1:2">
      <c r="A2592" s="164">
        <v>40284</v>
      </c>
      <c r="B2592" s="167">
        <v>1.3487</v>
      </c>
    </row>
    <row r="2593" spans="1:2">
      <c r="A2593" s="164">
        <v>40287</v>
      </c>
      <c r="B2593" s="167">
        <v>1.3458000000000001</v>
      </c>
    </row>
    <row r="2594" spans="1:2">
      <c r="A2594" s="164">
        <v>40288</v>
      </c>
      <c r="B2594" s="167">
        <v>1.3446</v>
      </c>
    </row>
    <row r="2595" spans="1:2">
      <c r="A2595" s="164">
        <v>40289</v>
      </c>
      <c r="B2595" s="167">
        <v>1.3383</v>
      </c>
    </row>
    <row r="2596" spans="1:2">
      <c r="A2596" s="164">
        <v>40290</v>
      </c>
      <c r="B2596" s="167">
        <v>1.3298000000000001</v>
      </c>
    </row>
    <row r="2597" spans="1:2">
      <c r="A2597" s="164">
        <v>40291</v>
      </c>
      <c r="B2597" s="167">
        <v>1.3360000000000001</v>
      </c>
    </row>
    <row r="2598" spans="1:2">
      <c r="A2598" s="164">
        <v>40294</v>
      </c>
      <c r="B2598" s="167">
        <v>1.3335999999999999</v>
      </c>
    </row>
    <row r="2599" spans="1:2">
      <c r="A2599" s="164">
        <v>40295</v>
      </c>
      <c r="B2599" s="167">
        <v>1.323</v>
      </c>
    </row>
    <row r="2600" spans="1:2">
      <c r="A2600" s="164">
        <v>40296</v>
      </c>
      <c r="B2600" s="167">
        <v>1.3129999999999999</v>
      </c>
    </row>
    <row r="2601" spans="1:2">
      <c r="A2601" s="164">
        <v>40297</v>
      </c>
      <c r="B2601" s="167">
        <v>1.3243</v>
      </c>
    </row>
    <row r="2602" spans="1:2">
      <c r="A2602" s="164">
        <v>40298</v>
      </c>
      <c r="B2602" s="167">
        <v>1.3302</v>
      </c>
    </row>
    <row r="2603" spans="1:2">
      <c r="A2603" s="164">
        <v>40301</v>
      </c>
      <c r="B2603" s="167">
        <v>1.3183</v>
      </c>
    </row>
    <row r="2604" spans="1:2">
      <c r="A2604" s="164">
        <v>40302</v>
      </c>
      <c r="B2604" s="167">
        <v>1.3037000000000001</v>
      </c>
    </row>
    <row r="2605" spans="1:2">
      <c r="A2605" s="164">
        <v>40303</v>
      </c>
      <c r="B2605" s="167">
        <v>1.2889999999999999</v>
      </c>
    </row>
    <row r="2606" spans="1:2">
      <c r="A2606" s="164">
        <v>40304</v>
      </c>
      <c r="B2606" s="167">
        <v>1.2688999999999999</v>
      </c>
    </row>
    <row r="2607" spans="1:2">
      <c r="A2607" s="164">
        <v>40305</v>
      </c>
      <c r="B2607" s="167">
        <v>1.2721</v>
      </c>
    </row>
    <row r="2608" spans="1:2">
      <c r="A2608" s="164">
        <v>40308</v>
      </c>
      <c r="B2608" s="167">
        <v>1.2861</v>
      </c>
    </row>
    <row r="2609" spans="1:2">
      <c r="A2609" s="164">
        <v>40309</v>
      </c>
      <c r="B2609" s="167">
        <v>1.2715000000000001</v>
      </c>
    </row>
    <row r="2610" spans="1:2">
      <c r="A2610" s="164">
        <v>40310</v>
      </c>
      <c r="B2610" s="167">
        <v>1.2642</v>
      </c>
    </row>
    <row r="2611" spans="1:2">
      <c r="A2611" s="164">
        <v>40311</v>
      </c>
      <c r="B2611" s="167">
        <v>1.2567999999999999</v>
      </c>
    </row>
    <row r="2612" spans="1:2">
      <c r="A2612" s="164">
        <v>40312</v>
      </c>
      <c r="B2612" s="167">
        <v>1.2390000000000001</v>
      </c>
    </row>
    <row r="2613" spans="1:2">
      <c r="A2613" s="164">
        <v>40315</v>
      </c>
      <c r="B2613" s="167">
        <v>1.2299</v>
      </c>
    </row>
    <row r="2614" spans="1:2">
      <c r="A2614" s="164">
        <v>40316</v>
      </c>
      <c r="B2614" s="167">
        <v>1.2358</v>
      </c>
    </row>
    <row r="2615" spans="1:2">
      <c r="A2615" s="164">
        <v>40317</v>
      </c>
      <c r="B2615" s="167">
        <v>1.2317</v>
      </c>
    </row>
    <row r="2616" spans="1:2">
      <c r="A2616" s="164">
        <v>40318</v>
      </c>
      <c r="B2616" s="167">
        <v>1.2370000000000001</v>
      </c>
    </row>
    <row r="2617" spans="1:2">
      <c r="A2617" s="164">
        <v>40319</v>
      </c>
      <c r="B2617" s="167">
        <v>1.2575000000000001</v>
      </c>
    </row>
    <row r="2618" spans="1:2">
      <c r="A2618" s="92"/>
      <c r="B2618" s="168"/>
    </row>
    <row r="2619" spans="1:2">
      <c r="A2619" s="92"/>
      <c r="B2619" s="168"/>
    </row>
    <row r="2620" spans="1:2">
      <c r="A2620" s="92"/>
      <c r="B2620" s="168"/>
    </row>
    <row r="2621" spans="1:2">
      <c r="A2621" s="92"/>
      <c r="B2621" s="168"/>
    </row>
    <row r="2622" spans="1:2">
      <c r="A2622" s="92"/>
      <c r="B2622" s="168"/>
    </row>
    <row r="2623" spans="1:2">
      <c r="A2623" s="92"/>
      <c r="B2623" s="168"/>
    </row>
    <row r="2624" spans="1:2">
      <c r="A2624" s="92"/>
      <c r="B2624" s="168"/>
    </row>
    <row r="2625" spans="1:2">
      <c r="A2625" s="92"/>
      <c r="B2625" s="168"/>
    </row>
    <row r="2626" spans="1:2">
      <c r="A2626" s="92"/>
      <c r="B2626" s="168"/>
    </row>
    <row r="2627" spans="1:2">
      <c r="A2627" s="92"/>
      <c r="B2627" s="168"/>
    </row>
    <row r="2628" spans="1:2">
      <c r="A2628" s="92"/>
      <c r="B2628" s="168"/>
    </row>
    <row r="2629" spans="1:2">
      <c r="A2629" s="92"/>
      <c r="B2629" s="168"/>
    </row>
    <row r="2630" spans="1:2">
      <c r="A2630" s="92"/>
      <c r="B2630" s="168"/>
    </row>
    <row r="2631" spans="1:2">
      <c r="A2631" s="92"/>
      <c r="B2631" s="168"/>
    </row>
    <row r="2632" spans="1:2">
      <c r="A2632" s="92"/>
      <c r="B2632" s="168"/>
    </row>
    <row r="2633" spans="1:2">
      <c r="A2633" s="92"/>
      <c r="B2633" s="168"/>
    </row>
    <row r="2634" spans="1:2">
      <c r="A2634" s="92"/>
      <c r="B2634" s="168"/>
    </row>
    <row r="2635" spans="1:2">
      <c r="A2635" s="92"/>
      <c r="B2635" s="168"/>
    </row>
    <row r="2636" spans="1:2">
      <c r="A2636" s="92"/>
      <c r="B2636" s="168"/>
    </row>
    <row r="2637" spans="1:2">
      <c r="A2637" s="92"/>
      <c r="B2637" s="168"/>
    </row>
    <row r="2638" spans="1:2">
      <c r="A2638" s="92"/>
      <c r="B2638" s="168"/>
    </row>
    <row r="2639" spans="1:2">
      <c r="A2639" s="92"/>
      <c r="B2639" s="168"/>
    </row>
    <row r="2640" spans="1:2">
      <c r="A2640" s="92"/>
      <c r="B2640" s="168"/>
    </row>
    <row r="2641" spans="1:2">
      <c r="A2641" s="92"/>
      <c r="B2641" s="168"/>
    </row>
    <row r="2642" spans="1:2">
      <c r="A2642" s="92"/>
      <c r="B2642" s="168"/>
    </row>
    <row r="2643" spans="1:2">
      <c r="A2643" s="92"/>
      <c r="B2643" s="168"/>
    </row>
    <row r="2644" spans="1:2">
      <c r="A2644" s="92"/>
      <c r="B2644" s="168"/>
    </row>
    <row r="2645" spans="1:2">
      <c r="A2645" s="92"/>
      <c r="B2645" s="168"/>
    </row>
    <row r="2646" spans="1:2">
      <c r="A2646" s="92"/>
      <c r="B2646" s="168"/>
    </row>
    <row r="2647" spans="1:2">
      <c r="A2647" s="92"/>
      <c r="B2647" s="168"/>
    </row>
    <row r="2648" spans="1:2">
      <c r="A2648" s="92"/>
      <c r="B2648" s="168"/>
    </row>
    <row r="2649" spans="1:2">
      <c r="A2649" s="92"/>
      <c r="B2649" s="168"/>
    </row>
    <row r="2650" spans="1:2">
      <c r="A2650" s="92"/>
      <c r="B2650" s="168"/>
    </row>
    <row r="2651" spans="1:2">
      <c r="A2651" s="92"/>
      <c r="B2651" s="168"/>
    </row>
    <row r="2652" spans="1:2">
      <c r="A2652" s="92"/>
      <c r="B2652" s="168"/>
    </row>
    <row r="2653" spans="1:2">
      <c r="A2653" s="92"/>
      <c r="B2653" s="168"/>
    </row>
    <row r="2654" spans="1:2">
      <c r="A2654" s="92"/>
      <c r="B2654" s="168"/>
    </row>
    <row r="2655" spans="1:2">
      <c r="A2655" s="92"/>
      <c r="B2655" s="168"/>
    </row>
    <row r="2656" spans="1:2">
      <c r="A2656" s="92"/>
      <c r="B2656" s="168"/>
    </row>
    <row r="2657" spans="1:2">
      <c r="A2657" s="92"/>
      <c r="B2657" s="168"/>
    </row>
    <row r="2658" spans="1:2">
      <c r="A2658" s="92"/>
      <c r="B2658" s="168"/>
    </row>
    <row r="2659" spans="1:2">
      <c r="A2659" s="92"/>
      <c r="B2659" s="168"/>
    </row>
    <row r="2660" spans="1:2">
      <c r="A2660" s="92"/>
      <c r="B2660" s="168"/>
    </row>
    <row r="2661" spans="1:2">
      <c r="A2661" s="92"/>
      <c r="B2661" s="168"/>
    </row>
    <row r="2662" spans="1:2">
      <c r="A2662" s="92"/>
      <c r="B2662" s="168"/>
    </row>
    <row r="2663" spans="1:2">
      <c r="A2663" s="92"/>
      <c r="B2663" s="168"/>
    </row>
    <row r="2664" spans="1:2">
      <c r="A2664" s="92"/>
      <c r="B2664" s="168"/>
    </row>
    <row r="2665" spans="1:2">
      <c r="A2665" s="92"/>
      <c r="B2665" s="168"/>
    </row>
    <row r="2666" spans="1:2">
      <c r="A2666" s="92"/>
      <c r="B2666" s="168"/>
    </row>
    <row r="2667" spans="1:2">
      <c r="A2667" s="92"/>
      <c r="B2667" s="168"/>
    </row>
    <row r="2668" spans="1:2">
      <c r="A2668" s="92"/>
      <c r="B2668" s="168"/>
    </row>
    <row r="2669" spans="1:2">
      <c r="A2669" s="92"/>
      <c r="B2669" s="168"/>
    </row>
    <row r="2670" spans="1:2">
      <c r="A2670" s="92"/>
      <c r="B2670" s="168"/>
    </row>
    <row r="2671" spans="1:2">
      <c r="A2671" s="92"/>
      <c r="B2671" s="168"/>
    </row>
    <row r="2672" spans="1:2">
      <c r="A2672" s="92"/>
      <c r="B2672" s="168"/>
    </row>
    <row r="2673" spans="1:2">
      <c r="A2673" s="92"/>
      <c r="B2673" s="168"/>
    </row>
    <row r="2674" spans="1:2">
      <c r="A2674" s="92"/>
      <c r="B2674" s="168"/>
    </row>
    <row r="2675" spans="1:2">
      <c r="A2675" s="92"/>
      <c r="B2675" s="168"/>
    </row>
    <row r="2676" spans="1:2">
      <c r="A2676" s="92"/>
      <c r="B2676" s="168"/>
    </row>
    <row r="2677" spans="1:2">
      <c r="A2677" s="92"/>
      <c r="B2677" s="168"/>
    </row>
    <row r="2678" spans="1:2">
      <c r="A2678" s="92"/>
      <c r="B2678" s="168"/>
    </row>
    <row r="2679" spans="1:2">
      <c r="A2679" s="92"/>
      <c r="B2679" s="168"/>
    </row>
    <row r="2680" spans="1:2">
      <c r="A2680" s="92"/>
      <c r="B2680" s="168"/>
    </row>
    <row r="2681" spans="1:2">
      <c r="A2681" s="92"/>
      <c r="B2681" s="168"/>
    </row>
    <row r="2682" spans="1:2">
      <c r="A2682" s="92"/>
      <c r="B2682" s="168"/>
    </row>
    <row r="2683" spans="1:2">
      <c r="A2683" s="92"/>
      <c r="B2683" s="168"/>
    </row>
    <row r="2684" spans="1:2">
      <c r="A2684" s="92"/>
      <c r="B2684" s="168"/>
    </row>
    <row r="2685" spans="1:2">
      <c r="A2685" s="92"/>
      <c r="B2685" s="168"/>
    </row>
    <row r="2686" spans="1:2">
      <c r="A2686" s="92"/>
      <c r="B2686" s="168"/>
    </row>
    <row r="2687" spans="1:2">
      <c r="A2687" s="92"/>
      <c r="B2687" s="168"/>
    </row>
    <row r="2688" spans="1:2">
      <c r="A2688" s="92"/>
      <c r="B2688" s="168"/>
    </row>
    <row r="2689" spans="1:2">
      <c r="A2689" s="92"/>
      <c r="B2689" s="168"/>
    </row>
    <row r="2690" spans="1:2">
      <c r="A2690" s="92"/>
      <c r="B2690" s="168"/>
    </row>
    <row r="2691" spans="1:2">
      <c r="A2691" s="92"/>
      <c r="B2691" s="168"/>
    </row>
    <row r="2692" spans="1:2">
      <c r="A2692" s="92"/>
      <c r="B2692" s="168"/>
    </row>
    <row r="2693" spans="1:2">
      <c r="A2693" s="92"/>
      <c r="B2693" s="168"/>
    </row>
    <row r="2694" spans="1:2">
      <c r="A2694" s="92"/>
      <c r="B2694" s="168"/>
    </row>
    <row r="2695" spans="1:2">
      <c r="A2695" s="92"/>
      <c r="B2695" s="168"/>
    </row>
    <row r="2696" spans="1:2">
      <c r="A2696" s="92"/>
      <c r="B2696" s="168"/>
    </row>
    <row r="2697" spans="1:2">
      <c r="A2697" s="92"/>
      <c r="B2697" s="168"/>
    </row>
    <row r="2698" spans="1:2">
      <c r="A2698" s="92"/>
      <c r="B2698" s="168"/>
    </row>
    <row r="2699" spans="1:2">
      <c r="A2699" s="92"/>
      <c r="B2699" s="168"/>
    </row>
    <row r="2700" spans="1:2">
      <c r="A2700" s="92"/>
      <c r="B2700" s="168"/>
    </row>
    <row r="2701" spans="1:2">
      <c r="A2701" s="92"/>
      <c r="B2701" s="168"/>
    </row>
    <row r="2702" spans="1:2">
      <c r="A2702" s="92"/>
      <c r="B2702" s="168"/>
    </row>
    <row r="2703" spans="1:2">
      <c r="A2703" s="92"/>
      <c r="B2703" s="168"/>
    </row>
    <row r="2704" spans="1:2">
      <c r="A2704" s="92"/>
      <c r="B2704" s="168"/>
    </row>
    <row r="2705" spans="1:2">
      <c r="A2705" s="92"/>
      <c r="B2705" s="168"/>
    </row>
    <row r="2706" spans="1:2">
      <c r="A2706" s="92"/>
      <c r="B2706" s="168"/>
    </row>
    <row r="2707" spans="1:2">
      <c r="A2707" s="92"/>
      <c r="B2707" s="168"/>
    </row>
    <row r="2708" spans="1:2">
      <c r="A2708" s="92"/>
      <c r="B2708" s="168"/>
    </row>
    <row r="2709" spans="1:2">
      <c r="A2709" s="92"/>
      <c r="B2709" s="168"/>
    </row>
    <row r="2710" spans="1:2">
      <c r="A2710" s="92"/>
      <c r="B2710" s="168"/>
    </row>
    <row r="2711" spans="1:2">
      <c r="A2711" s="92"/>
      <c r="B2711" s="168"/>
    </row>
    <row r="2712" spans="1:2">
      <c r="A2712" s="92"/>
      <c r="B2712" s="168"/>
    </row>
    <row r="2713" spans="1:2">
      <c r="A2713" s="92"/>
      <c r="B2713" s="168"/>
    </row>
    <row r="2714" spans="1:2">
      <c r="A2714" s="92"/>
      <c r="B2714" s="168"/>
    </row>
    <row r="2715" spans="1:2">
      <c r="A2715" s="92"/>
      <c r="B2715" s="168"/>
    </row>
    <row r="2716" spans="1:2">
      <c r="A2716" s="92"/>
      <c r="B2716" s="168"/>
    </row>
    <row r="2717" spans="1:2">
      <c r="A2717" s="92"/>
      <c r="B2717" s="168"/>
    </row>
    <row r="2718" spans="1:2">
      <c r="A2718" s="92"/>
      <c r="B2718" s="168"/>
    </row>
    <row r="2719" spans="1:2">
      <c r="A2719" s="92"/>
      <c r="B2719" s="168"/>
    </row>
    <row r="2720" spans="1:2">
      <c r="A2720" s="92"/>
      <c r="B2720" s="168"/>
    </row>
    <row r="2721" spans="1:2">
      <c r="A2721" s="92"/>
      <c r="B2721" s="168"/>
    </row>
    <row r="2722" spans="1:2">
      <c r="A2722" s="92"/>
      <c r="B2722" s="168"/>
    </row>
    <row r="2723" spans="1:2">
      <c r="A2723" s="92"/>
      <c r="B2723" s="168"/>
    </row>
    <row r="2724" spans="1:2">
      <c r="A2724" s="92"/>
      <c r="B2724" s="168"/>
    </row>
    <row r="2725" spans="1:2">
      <c r="A2725" s="92"/>
      <c r="B2725" s="168"/>
    </row>
    <row r="2726" spans="1:2">
      <c r="A2726" s="92"/>
      <c r="B2726" s="168"/>
    </row>
    <row r="2727" spans="1:2">
      <c r="A2727" s="92"/>
      <c r="B2727" s="168"/>
    </row>
    <row r="2728" spans="1:2">
      <c r="A2728" s="92"/>
      <c r="B2728" s="168"/>
    </row>
    <row r="2729" spans="1:2">
      <c r="A2729" s="92"/>
      <c r="B2729" s="168"/>
    </row>
    <row r="2730" spans="1:2">
      <c r="A2730" s="92"/>
      <c r="B2730" s="168"/>
    </row>
    <row r="2731" spans="1:2">
      <c r="A2731" s="92"/>
      <c r="B2731" s="168"/>
    </row>
    <row r="2732" spans="1:2">
      <c r="A2732" s="92"/>
      <c r="B2732" s="168"/>
    </row>
    <row r="2733" spans="1:2">
      <c r="A2733" s="92"/>
      <c r="B2733" s="168"/>
    </row>
    <row r="2734" spans="1:2">
      <c r="A2734" s="92"/>
      <c r="B2734" s="168"/>
    </row>
    <row r="2735" spans="1:2">
      <c r="A2735" s="92"/>
      <c r="B2735" s="168"/>
    </row>
    <row r="2736" spans="1:2">
      <c r="A2736" s="92"/>
      <c r="B2736" s="168"/>
    </row>
    <row r="2737" spans="1:2">
      <c r="A2737" s="92"/>
      <c r="B2737" s="168"/>
    </row>
    <row r="2738" spans="1:2">
      <c r="A2738" s="92"/>
      <c r="B2738" s="168"/>
    </row>
    <row r="2739" spans="1:2">
      <c r="A2739" s="92"/>
      <c r="B2739" s="168"/>
    </row>
    <row r="2740" spans="1:2">
      <c r="A2740" s="92"/>
      <c r="B2740" s="168"/>
    </row>
    <row r="2741" spans="1:2">
      <c r="A2741" s="92"/>
      <c r="B2741" s="168"/>
    </row>
    <row r="2742" spans="1:2">
      <c r="A2742" s="92"/>
      <c r="B2742" s="168"/>
    </row>
    <row r="2743" spans="1:2">
      <c r="A2743" s="92"/>
      <c r="B2743" s="168"/>
    </row>
    <row r="2744" spans="1:2">
      <c r="A2744" s="92"/>
      <c r="B2744" s="168"/>
    </row>
    <row r="2745" spans="1:2">
      <c r="A2745" s="92"/>
      <c r="B2745" s="168"/>
    </row>
    <row r="2746" spans="1:2">
      <c r="A2746" s="92"/>
      <c r="B2746" s="168"/>
    </row>
    <row r="2747" spans="1:2">
      <c r="A2747" s="92"/>
      <c r="B2747" s="168"/>
    </row>
    <row r="2748" spans="1:2">
      <c r="A2748" s="92"/>
      <c r="B2748" s="168"/>
    </row>
    <row r="2749" spans="1:2">
      <c r="A2749" s="92"/>
      <c r="B2749" s="168"/>
    </row>
    <row r="2750" spans="1:2">
      <c r="A2750" s="92"/>
      <c r="B2750" s="168"/>
    </row>
    <row r="2751" spans="1:2">
      <c r="A2751" s="92"/>
      <c r="B2751" s="168"/>
    </row>
    <row r="2752" spans="1:2">
      <c r="A2752" s="92"/>
      <c r="B2752" s="168"/>
    </row>
    <row r="2753" spans="1:2">
      <c r="A2753" s="92"/>
      <c r="B2753" s="168"/>
    </row>
    <row r="2754" spans="1:2">
      <c r="A2754" s="92"/>
      <c r="B2754" s="168"/>
    </row>
    <row r="2755" spans="1:2">
      <c r="A2755" s="92"/>
      <c r="B2755" s="168"/>
    </row>
    <row r="2756" spans="1:2">
      <c r="A2756" s="92"/>
      <c r="B2756" s="168"/>
    </row>
    <row r="2757" spans="1:2">
      <c r="A2757" s="92"/>
      <c r="B2757" s="168"/>
    </row>
    <row r="2758" spans="1:2">
      <c r="A2758" s="92"/>
      <c r="B2758" s="168"/>
    </row>
    <row r="2759" spans="1:2">
      <c r="A2759" s="92"/>
      <c r="B2759" s="168"/>
    </row>
    <row r="2760" spans="1:2">
      <c r="A2760" s="92"/>
      <c r="B2760" s="168"/>
    </row>
    <row r="2761" spans="1:2">
      <c r="A2761" s="92"/>
      <c r="B2761" s="168"/>
    </row>
    <row r="2762" spans="1:2">
      <c r="A2762" s="92"/>
      <c r="B2762" s="168"/>
    </row>
    <row r="2763" spans="1:2">
      <c r="A2763" s="92"/>
      <c r="B2763" s="168"/>
    </row>
    <row r="2764" spans="1:2">
      <c r="A2764" s="92"/>
      <c r="B2764" s="168"/>
    </row>
    <row r="2765" spans="1:2">
      <c r="A2765" s="92"/>
      <c r="B2765" s="168"/>
    </row>
    <row r="2766" spans="1:2">
      <c r="A2766" s="92"/>
      <c r="B2766" s="168"/>
    </row>
    <row r="2767" spans="1:2">
      <c r="A2767" s="92"/>
      <c r="B2767" s="168"/>
    </row>
    <row r="2768" spans="1:2">
      <c r="A2768" s="92"/>
      <c r="B2768" s="168"/>
    </row>
    <row r="2769" spans="1:2">
      <c r="A2769" s="92"/>
      <c r="B2769" s="168"/>
    </row>
    <row r="2770" spans="1:2">
      <c r="A2770" s="92"/>
      <c r="B2770" s="168"/>
    </row>
    <row r="2771" spans="1:2">
      <c r="A2771" s="92"/>
      <c r="B2771" s="168"/>
    </row>
    <row r="2772" spans="1:2">
      <c r="A2772" s="92"/>
      <c r="B2772" s="168"/>
    </row>
    <row r="2773" spans="1:2">
      <c r="A2773" s="92"/>
      <c r="B2773" s="168"/>
    </row>
    <row r="2774" spans="1:2">
      <c r="A2774" s="92"/>
      <c r="B2774" s="168"/>
    </row>
    <row r="2775" spans="1:2">
      <c r="A2775" s="92"/>
      <c r="B2775" s="168"/>
    </row>
    <row r="2776" spans="1:2">
      <c r="A2776" s="92"/>
      <c r="B2776" s="168"/>
    </row>
    <row r="2777" spans="1:2">
      <c r="A2777" s="92"/>
      <c r="B2777" s="168"/>
    </row>
    <row r="2778" spans="1:2">
      <c r="A2778" s="92"/>
      <c r="B2778" s="168"/>
    </row>
    <row r="2779" spans="1:2">
      <c r="A2779" s="92"/>
      <c r="B2779" s="168"/>
    </row>
    <row r="2780" spans="1:2">
      <c r="A2780" s="92"/>
      <c r="B2780" s="168"/>
    </row>
    <row r="2781" spans="1:2">
      <c r="A2781" s="92"/>
      <c r="B2781" s="168"/>
    </row>
    <row r="2782" spans="1:2">
      <c r="A2782" s="92"/>
      <c r="B2782" s="168"/>
    </row>
    <row r="2783" spans="1:2">
      <c r="A2783" s="92"/>
      <c r="B2783" s="168"/>
    </row>
    <row r="2784" spans="1:2">
      <c r="A2784" s="92"/>
      <c r="B2784" s="168"/>
    </row>
    <row r="2785" spans="1:2">
      <c r="A2785" s="92"/>
      <c r="B2785" s="168"/>
    </row>
    <row r="2786" spans="1:2">
      <c r="A2786" s="92"/>
      <c r="B2786" s="168"/>
    </row>
    <row r="2787" spans="1:2">
      <c r="A2787" s="92"/>
      <c r="B2787" s="168"/>
    </row>
    <row r="2788" spans="1:2">
      <c r="A2788" s="92"/>
      <c r="B2788" s="168"/>
    </row>
    <row r="2789" spans="1:2">
      <c r="A2789" s="92"/>
      <c r="B2789" s="168"/>
    </row>
    <row r="2790" spans="1:2">
      <c r="A2790" s="92"/>
      <c r="B2790" s="168"/>
    </row>
    <row r="2791" spans="1:2">
      <c r="A2791" s="92"/>
      <c r="B2791" s="168"/>
    </row>
    <row r="2792" spans="1:2">
      <c r="A2792" s="92"/>
      <c r="B2792" s="168"/>
    </row>
    <row r="2793" spans="1:2">
      <c r="A2793" s="92"/>
      <c r="B2793" s="168"/>
    </row>
    <row r="2794" spans="1:2">
      <c r="A2794" s="92"/>
      <c r="B2794" s="168"/>
    </row>
    <row r="2795" spans="1:2">
      <c r="A2795" s="92"/>
      <c r="B2795" s="168"/>
    </row>
    <row r="2796" spans="1:2">
      <c r="A2796" s="92"/>
      <c r="B2796" s="168"/>
    </row>
    <row r="2797" spans="1:2">
      <c r="A2797" s="92"/>
      <c r="B2797" s="168"/>
    </row>
    <row r="2798" spans="1:2">
      <c r="A2798" s="92"/>
      <c r="B2798" s="168"/>
    </row>
    <row r="2799" spans="1:2">
      <c r="A2799" s="92"/>
      <c r="B2799" s="168"/>
    </row>
    <row r="2800" spans="1:2">
      <c r="A2800" s="92"/>
      <c r="B2800" s="168"/>
    </row>
    <row r="2801" spans="1:2">
      <c r="A2801" s="92"/>
      <c r="B2801" s="168"/>
    </row>
    <row r="2802" spans="1:2">
      <c r="A2802" s="92"/>
      <c r="B2802" s="168"/>
    </row>
    <row r="2803" spans="1:2">
      <c r="A2803" s="92"/>
      <c r="B2803" s="168"/>
    </row>
    <row r="2804" spans="1:2">
      <c r="A2804" s="92"/>
      <c r="B2804" s="168"/>
    </row>
    <row r="2805" spans="1:2">
      <c r="A2805" s="92"/>
      <c r="B2805" s="168"/>
    </row>
    <row r="2806" spans="1:2">
      <c r="A2806" s="92"/>
      <c r="B2806" s="168"/>
    </row>
    <row r="2807" spans="1:2">
      <c r="A2807" s="92"/>
      <c r="B2807" s="168"/>
    </row>
    <row r="2808" spans="1:2">
      <c r="A2808" s="92"/>
      <c r="B2808" s="168"/>
    </row>
    <row r="2809" spans="1:2">
      <c r="A2809" s="92"/>
      <c r="B2809" s="168"/>
    </row>
    <row r="2810" spans="1:2">
      <c r="A2810" s="92"/>
      <c r="B2810" s="168"/>
    </row>
    <row r="2811" spans="1:2">
      <c r="A2811" s="92"/>
      <c r="B2811" s="168"/>
    </row>
    <row r="2812" spans="1:2">
      <c r="A2812" s="92"/>
      <c r="B2812" s="168"/>
    </row>
    <row r="2813" spans="1:2">
      <c r="A2813" s="92"/>
      <c r="B2813" s="168"/>
    </row>
    <row r="2814" spans="1:2">
      <c r="A2814" s="92"/>
      <c r="B2814" s="168"/>
    </row>
    <row r="2815" spans="1:2">
      <c r="A2815" s="92"/>
      <c r="B2815" s="168"/>
    </row>
    <row r="2816" spans="1:2">
      <c r="A2816" s="92"/>
      <c r="B2816" s="168"/>
    </row>
    <row r="2817" spans="1:2">
      <c r="A2817" s="92"/>
      <c r="B2817" s="168"/>
    </row>
    <row r="2818" spans="1:2">
      <c r="A2818" s="92"/>
      <c r="B2818" s="168"/>
    </row>
    <row r="2819" spans="1:2">
      <c r="A2819" s="92"/>
      <c r="B2819" s="168"/>
    </row>
    <row r="2820" spans="1:2">
      <c r="A2820" s="92"/>
      <c r="B2820" s="168"/>
    </row>
    <row r="2821" spans="1:2">
      <c r="A2821" s="92"/>
      <c r="B2821" s="168"/>
    </row>
    <row r="2822" spans="1:2">
      <c r="A2822" s="92"/>
      <c r="B2822" s="168"/>
    </row>
    <row r="2823" spans="1:2">
      <c r="A2823" s="92"/>
      <c r="B2823" s="168"/>
    </row>
    <row r="2824" spans="1:2">
      <c r="A2824" s="92"/>
      <c r="B2824" s="168"/>
    </row>
    <row r="2825" spans="1:2">
      <c r="A2825" s="92"/>
      <c r="B2825" s="168"/>
    </row>
    <row r="2826" spans="1:2">
      <c r="A2826" s="92"/>
      <c r="B2826" s="168"/>
    </row>
    <row r="2827" spans="1:2">
      <c r="A2827" s="92"/>
      <c r="B2827" s="168"/>
    </row>
    <row r="2828" spans="1:2">
      <c r="A2828" s="92"/>
      <c r="B2828" s="168"/>
    </row>
    <row r="2829" spans="1:2">
      <c r="A2829" s="92"/>
      <c r="B2829" s="168"/>
    </row>
    <row r="2830" spans="1:2">
      <c r="A2830" s="92"/>
      <c r="B2830" s="168"/>
    </row>
    <row r="2831" spans="1:2">
      <c r="A2831" s="92"/>
      <c r="B2831" s="168"/>
    </row>
    <row r="2832" spans="1:2">
      <c r="A2832" s="92"/>
      <c r="B2832" s="168"/>
    </row>
    <row r="2833" spans="1:2">
      <c r="A2833" s="92"/>
      <c r="B2833" s="168"/>
    </row>
    <row r="2834" spans="1:2">
      <c r="A2834" s="92"/>
      <c r="B2834" s="168"/>
    </row>
    <row r="2835" spans="1:2">
      <c r="A2835" s="92"/>
      <c r="B2835" s="168"/>
    </row>
    <row r="2836" spans="1:2">
      <c r="A2836" s="92"/>
      <c r="B2836" s="168"/>
    </row>
    <row r="2837" spans="1:2">
      <c r="A2837" s="92"/>
      <c r="B2837" s="168"/>
    </row>
    <row r="2838" spans="1:2">
      <c r="A2838" s="92"/>
      <c r="B2838" s="168"/>
    </row>
    <row r="2839" spans="1:2">
      <c r="A2839" s="92"/>
      <c r="B2839" s="168"/>
    </row>
    <row r="2840" spans="1:2">
      <c r="A2840" s="92"/>
      <c r="B2840" s="168"/>
    </row>
    <row r="2841" spans="1:2">
      <c r="A2841" s="92"/>
      <c r="B2841" s="168"/>
    </row>
    <row r="2842" spans="1:2">
      <c r="A2842" s="92"/>
      <c r="B2842" s="168"/>
    </row>
    <row r="2843" spans="1:2">
      <c r="A2843" s="92"/>
      <c r="B2843" s="168"/>
    </row>
    <row r="2844" spans="1:2">
      <c r="A2844" s="92"/>
      <c r="B2844" s="168"/>
    </row>
    <row r="2845" spans="1:2">
      <c r="A2845" s="92"/>
      <c r="B2845" s="168"/>
    </row>
    <row r="2846" spans="1:2">
      <c r="A2846" s="92"/>
      <c r="B2846" s="168"/>
    </row>
    <row r="2847" spans="1:2">
      <c r="A2847" s="92"/>
      <c r="B2847" s="168"/>
    </row>
    <row r="2848" spans="1:2">
      <c r="A2848" s="92"/>
      <c r="B2848" s="168"/>
    </row>
    <row r="2849" spans="1:2">
      <c r="A2849" s="92"/>
      <c r="B2849" s="168"/>
    </row>
    <row r="2850" spans="1:2">
      <c r="A2850" s="92"/>
      <c r="B2850" s="168"/>
    </row>
    <row r="2851" spans="1:2">
      <c r="A2851" s="92"/>
      <c r="B2851" s="168"/>
    </row>
    <row r="2852" spans="1:2">
      <c r="A2852" s="92"/>
      <c r="B2852" s="168"/>
    </row>
    <row r="2853" spans="1:2">
      <c r="A2853" s="92"/>
      <c r="B2853" s="168"/>
    </row>
    <row r="2854" spans="1:2">
      <c r="A2854" s="92"/>
      <c r="B2854" s="168"/>
    </row>
    <row r="2855" spans="1:2">
      <c r="A2855" s="92"/>
      <c r="B2855" s="168"/>
    </row>
    <row r="2856" spans="1:2">
      <c r="A2856" s="92"/>
      <c r="B2856" s="168"/>
    </row>
    <row r="2857" spans="1:2">
      <c r="A2857" s="92"/>
      <c r="B2857" s="168"/>
    </row>
    <row r="2858" spans="1:2">
      <c r="A2858" s="92"/>
      <c r="B2858" s="168"/>
    </row>
    <row r="2859" spans="1:2">
      <c r="A2859" s="92"/>
      <c r="B2859" s="168"/>
    </row>
    <row r="2860" spans="1:2">
      <c r="A2860" s="92"/>
      <c r="B2860" s="168"/>
    </row>
    <row r="2861" spans="1:2">
      <c r="A2861" s="92"/>
      <c r="B2861" s="168"/>
    </row>
    <row r="2862" spans="1:2">
      <c r="A2862" s="92"/>
      <c r="B2862" s="168"/>
    </row>
    <row r="2863" spans="1:2">
      <c r="A2863" s="92"/>
      <c r="B2863" s="168"/>
    </row>
    <row r="2864" spans="1:2">
      <c r="A2864" s="92"/>
      <c r="B2864" s="168"/>
    </row>
    <row r="2865" spans="1:2">
      <c r="A2865" s="92"/>
      <c r="B2865" s="168"/>
    </row>
    <row r="2866" spans="1:2">
      <c r="A2866" s="92"/>
      <c r="B2866" s="168"/>
    </row>
    <row r="2867" spans="1:2">
      <c r="A2867" s="92"/>
      <c r="B2867" s="168"/>
    </row>
    <row r="2868" spans="1:2">
      <c r="A2868" s="92"/>
      <c r="B2868" s="168"/>
    </row>
    <row r="2869" spans="1:2">
      <c r="A2869" s="92"/>
      <c r="B2869" s="168"/>
    </row>
    <row r="2870" spans="1:2">
      <c r="A2870" s="92"/>
      <c r="B2870" s="168"/>
    </row>
    <row r="2871" spans="1:2">
      <c r="A2871" s="92"/>
      <c r="B2871" s="168"/>
    </row>
    <row r="2872" spans="1:2">
      <c r="A2872" s="92"/>
      <c r="B2872" s="168"/>
    </row>
    <row r="2873" spans="1:2">
      <c r="A2873" s="92"/>
      <c r="B2873" s="168"/>
    </row>
    <row r="2874" spans="1:2">
      <c r="A2874" s="92"/>
      <c r="B2874" s="168"/>
    </row>
    <row r="2875" spans="1:2">
      <c r="A2875" s="92"/>
      <c r="B2875" s="168"/>
    </row>
    <row r="2876" spans="1:2">
      <c r="A2876" s="92"/>
      <c r="B2876" s="168"/>
    </row>
    <row r="2877" spans="1:2">
      <c r="A2877" s="92"/>
      <c r="B2877" s="168"/>
    </row>
    <row r="2878" spans="1:2">
      <c r="A2878" s="92"/>
      <c r="B2878" s="168"/>
    </row>
    <row r="2879" spans="1:2">
      <c r="A2879" s="92"/>
      <c r="B2879" s="168"/>
    </row>
    <row r="2880" spans="1:2">
      <c r="A2880" s="92"/>
      <c r="B2880" s="168"/>
    </row>
    <row r="2881" spans="1:2">
      <c r="A2881" s="92"/>
      <c r="B2881" s="168"/>
    </row>
    <row r="2882" spans="1:2">
      <c r="A2882" s="92"/>
      <c r="B2882" s="168"/>
    </row>
    <row r="2883" spans="1:2">
      <c r="A2883" s="92"/>
      <c r="B2883" s="168"/>
    </row>
    <row r="2884" spans="1:2">
      <c r="A2884" s="92"/>
      <c r="B2884" s="168"/>
    </row>
    <row r="2885" spans="1:2">
      <c r="A2885" s="92"/>
      <c r="B2885" s="168"/>
    </row>
    <row r="2886" spans="1:2">
      <c r="A2886" s="92"/>
      <c r="B2886" s="168"/>
    </row>
    <row r="2887" spans="1:2">
      <c r="A2887" s="92"/>
      <c r="B2887" s="168"/>
    </row>
    <row r="2888" spans="1:2">
      <c r="A2888" s="92"/>
      <c r="B2888" s="168"/>
    </row>
    <row r="2889" spans="1:2">
      <c r="A2889" s="92"/>
      <c r="B2889" s="168"/>
    </row>
    <row r="2890" spans="1:2">
      <c r="A2890" s="92"/>
      <c r="B2890" s="168"/>
    </row>
    <row r="2891" spans="1:2">
      <c r="A2891" s="92"/>
      <c r="B2891" s="168"/>
    </row>
    <row r="2892" spans="1:2">
      <c r="A2892" s="92"/>
      <c r="B2892" s="168"/>
    </row>
    <row r="2893" spans="1:2">
      <c r="A2893" s="92"/>
      <c r="B2893" s="168"/>
    </row>
    <row r="2894" spans="1:2">
      <c r="A2894" s="92"/>
      <c r="B2894" s="168"/>
    </row>
    <row r="2895" spans="1:2">
      <c r="A2895" s="92"/>
      <c r="B2895" s="168"/>
    </row>
    <row r="2896" spans="1:2">
      <c r="A2896" s="92"/>
      <c r="B2896" s="168"/>
    </row>
    <row r="2897" spans="1:2">
      <c r="A2897" s="92"/>
      <c r="B2897" s="168"/>
    </row>
    <row r="2898" spans="1:2">
      <c r="A2898" s="92"/>
      <c r="B2898" s="168"/>
    </row>
    <row r="2899" spans="1:2">
      <c r="A2899" s="92"/>
      <c r="B2899" s="168"/>
    </row>
    <row r="2900" spans="1:2">
      <c r="A2900" s="92"/>
      <c r="B2900" s="168"/>
    </row>
    <row r="2901" spans="1:2">
      <c r="A2901" s="92"/>
      <c r="B2901" s="168"/>
    </row>
    <row r="2902" spans="1:2">
      <c r="A2902" s="92"/>
      <c r="B2902" s="168"/>
    </row>
    <row r="2903" spans="1:2">
      <c r="A2903" s="92"/>
      <c r="B2903" s="168"/>
    </row>
    <row r="2904" spans="1:2">
      <c r="A2904" s="92"/>
      <c r="B2904" s="168"/>
    </row>
    <row r="2905" spans="1:2">
      <c r="A2905" s="92"/>
      <c r="B2905" s="168"/>
    </row>
    <row r="2906" spans="1:2">
      <c r="A2906" s="92"/>
      <c r="B2906" s="168"/>
    </row>
    <row r="2907" spans="1:2">
      <c r="A2907" s="92"/>
      <c r="B2907" s="168"/>
    </row>
    <row r="2908" spans="1:2">
      <c r="A2908" s="92"/>
      <c r="B2908" s="168"/>
    </row>
    <row r="2909" spans="1:2">
      <c r="A2909" s="92"/>
      <c r="B2909" s="168"/>
    </row>
    <row r="2910" spans="1:2">
      <c r="A2910" s="92"/>
      <c r="B2910" s="168"/>
    </row>
    <row r="2911" spans="1:2">
      <c r="A2911" s="92"/>
      <c r="B2911" s="168"/>
    </row>
    <row r="2912" spans="1:2">
      <c r="A2912" s="92"/>
      <c r="B2912" s="168"/>
    </row>
    <row r="2913" spans="1:2">
      <c r="A2913" s="92"/>
      <c r="B2913" s="168"/>
    </row>
    <row r="2914" spans="1:2">
      <c r="A2914" s="92"/>
      <c r="B2914" s="168"/>
    </row>
    <row r="2915" spans="1:2">
      <c r="A2915" s="92"/>
      <c r="B2915" s="168"/>
    </row>
    <row r="2916" spans="1:2">
      <c r="A2916" s="92"/>
      <c r="B2916" s="168"/>
    </row>
    <row r="2917" spans="1:2">
      <c r="A2917" s="92"/>
      <c r="B2917" s="168"/>
    </row>
    <row r="2918" spans="1:2">
      <c r="A2918" s="92"/>
      <c r="B2918" s="168"/>
    </row>
    <row r="2919" spans="1:2">
      <c r="A2919" s="92"/>
      <c r="B2919" s="168"/>
    </row>
    <row r="2920" spans="1:2">
      <c r="A2920" s="92"/>
      <c r="B2920" s="168"/>
    </row>
    <row r="2921" spans="1:2">
      <c r="A2921" s="92"/>
      <c r="B2921" s="168"/>
    </row>
    <row r="2922" spans="1:2">
      <c r="A2922" s="92"/>
      <c r="B2922" s="168"/>
    </row>
    <row r="2923" spans="1:2">
      <c r="A2923" s="92"/>
      <c r="B2923" s="168"/>
    </row>
    <row r="2924" spans="1:2">
      <c r="A2924" s="92"/>
      <c r="B2924" s="168"/>
    </row>
    <row r="2925" spans="1:2">
      <c r="A2925" s="92"/>
      <c r="B2925" s="168"/>
    </row>
    <row r="2926" spans="1:2">
      <c r="A2926" s="92"/>
      <c r="B2926" s="168"/>
    </row>
    <row r="2927" spans="1:2">
      <c r="A2927" s="92"/>
      <c r="B2927" s="168"/>
    </row>
    <row r="2928" spans="1:2">
      <c r="A2928" s="92"/>
      <c r="B2928" s="168"/>
    </row>
    <row r="2929" spans="1:2">
      <c r="A2929" s="92"/>
      <c r="B2929" s="168"/>
    </row>
    <row r="2930" spans="1:2">
      <c r="A2930" s="92"/>
      <c r="B2930" s="168"/>
    </row>
    <row r="2931" spans="1:2">
      <c r="A2931" s="92"/>
      <c r="B2931" s="168"/>
    </row>
    <row r="2932" spans="1:2">
      <c r="A2932" s="92"/>
      <c r="B2932" s="168"/>
    </row>
    <row r="2933" spans="1:2">
      <c r="A2933" s="92"/>
      <c r="B2933" s="168"/>
    </row>
    <row r="2934" spans="1:2">
      <c r="A2934" s="92"/>
      <c r="B2934" s="168"/>
    </row>
    <row r="2935" spans="1:2">
      <c r="A2935" s="92"/>
      <c r="B2935" s="168"/>
    </row>
    <row r="2936" spans="1:2">
      <c r="A2936" s="92"/>
      <c r="B2936" s="168"/>
    </row>
    <row r="2937" spans="1:2">
      <c r="A2937" s="92"/>
      <c r="B2937" s="168"/>
    </row>
    <row r="2938" spans="1:2">
      <c r="A2938" s="92"/>
      <c r="B2938" s="168"/>
    </row>
    <row r="2939" spans="1:2">
      <c r="A2939" s="92"/>
      <c r="B2939" s="168"/>
    </row>
    <row r="2940" spans="1:2">
      <c r="A2940" s="92"/>
      <c r="B2940" s="168"/>
    </row>
    <row r="2941" spans="1:2">
      <c r="A2941" s="92"/>
      <c r="B2941" s="168"/>
    </row>
    <row r="2942" spans="1:2">
      <c r="A2942" s="92"/>
      <c r="B2942" s="168"/>
    </row>
    <row r="2943" spans="1:2">
      <c r="A2943" s="92"/>
      <c r="B2943" s="168"/>
    </row>
    <row r="2944" spans="1:2">
      <c r="A2944" s="92"/>
      <c r="B2944" s="168"/>
    </row>
    <row r="2945" spans="1:2">
      <c r="A2945" s="92"/>
      <c r="B2945" s="168"/>
    </row>
    <row r="2946" spans="1:2">
      <c r="A2946" s="92"/>
      <c r="B2946" s="168"/>
    </row>
    <row r="2947" spans="1:2">
      <c r="A2947" s="92"/>
      <c r="B2947" s="168"/>
    </row>
    <row r="2948" spans="1:2">
      <c r="A2948" s="92"/>
      <c r="B2948" s="168"/>
    </row>
    <row r="2949" spans="1:2">
      <c r="A2949" s="92"/>
      <c r="B2949" s="168"/>
    </row>
    <row r="2950" spans="1:2">
      <c r="A2950" s="92"/>
      <c r="B2950" s="168"/>
    </row>
    <row r="2951" spans="1:2">
      <c r="A2951" s="92"/>
      <c r="B2951" s="168"/>
    </row>
    <row r="2952" spans="1:2">
      <c r="A2952" s="92"/>
      <c r="B2952" s="168"/>
    </row>
    <row r="2953" spans="1:2">
      <c r="A2953" s="92"/>
      <c r="B2953" s="168"/>
    </row>
    <row r="2954" spans="1:2">
      <c r="A2954" s="92"/>
      <c r="B2954" s="168"/>
    </row>
    <row r="2955" spans="1:2">
      <c r="A2955" s="92"/>
      <c r="B2955" s="168"/>
    </row>
    <row r="2956" spans="1:2">
      <c r="A2956" s="92"/>
      <c r="B2956" s="168"/>
    </row>
    <row r="2957" spans="1:2">
      <c r="A2957" s="92"/>
      <c r="B2957" s="168"/>
    </row>
    <row r="2958" spans="1:2">
      <c r="A2958" s="92"/>
      <c r="B2958" s="168"/>
    </row>
    <row r="2959" spans="1:2">
      <c r="A2959" s="92"/>
      <c r="B2959" s="168"/>
    </row>
    <row r="2960" spans="1:2">
      <c r="A2960" s="92"/>
      <c r="B2960" s="168"/>
    </row>
    <row r="2961" spans="1:2">
      <c r="A2961" s="92"/>
      <c r="B2961" s="168"/>
    </row>
    <row r="2962" spans="1:2">
      <c r="A2962" s="92"/>
      <c r="B2962" s="168"/>
    </row>
    <row r="2963" spans="1:2">
      <c r="A2963" s="92"/>
      <c r="B2963" s="168"/>
    </row>
    <row r="2964" spans="1:2">
      <c r="A2964" s="92"/>
      <c r="B2964" s="168"/>
    </row>
    <row r="2965" spans="1:2">
      <c r="A2965" s="92"/>
      <c r="B2965" s="168"/>
    </row>
    <row r="2966" spans="1:2">
      <c r="A2966" s="92"/>
      <c r="B2966" s="168"/>
    </row>
    <row r="2967" spans="1:2">
      <c r="A2967" s="92"/>
      <c r="B2967" s="168"/>
    </row>
    <row r="2968" spans="1:2">
      <c r="A2968" s="92"/>
      <c r="B2968" s="168"/>
    </row>
    <row r="2969" spans="1:2">
      <c r="A2969" s="92"/>
      <c r="B2969" s="168"/>
    </row>
    <row r="2970" spans="1:2">
      <c r="A2970" s="92"/>
      <c r="B2970" s="168"/>
    </row>
    <row r="2971" spans="1:2">
      <c r="A2971" s="92"/>
      <c r="B2971" s="168"/>
    </row>
    <row r="2972" spans="1:2">
      <c r="A2972" s="92"/>
      <c r="B2972" s="168"/>
    </row>
    <row r="2973" spans="1:2">
      <c r="A2973" s="92"/>
      <c r="B2973" s="168"/>
    </row>
    <row r="2974" spans="1:2">
      <c r="A2974" s="92"/>
      <c r="B2974" s="168"/>
    </row>
    <row r="2975" spans="1:2">
      <c r="A2975" s="92"/>
      <c r="B2975" s="168"/>
    </row>
    <row r="2976" spans="1:2">
      <c r="A2976" s="92"/>
      <c r="B2976" s="168"/>
    </row>
    <row r="2977" spans="1:2">
      <c r="A2977" s="92"/>
      <c r="B2977" s="168"/>
    </row>
    <row r="2978" spans="1:2">
      <c r="A2978" s="92"/>
      <c r="B2978" s="168"/>
    </row>
    <row r="2979" spans="1:2">
      <c r="A2979" s="92"/>
      <c r="B2979" s="168"/>
    </row>
    <row r="2980" spans="1:2">
      <c r="A2980" s="92"/>
      <c r="B2980" s="168"/>
    </row>
    <row r="2981" spans="1:2">
      <c r="A2981" s="92"/>
      <c r="B2981" s="168"/>
    </row>
    <row r="2982" spans="1:2">
      <c r="A2982" s="92"/>
      <c r="B2982" s="168"/>
    </row>
    <row r="2983" spans="1:2">
      <c r="A2983" s="92"/>
      <c r="B2983" s="168"/>
    </row>
    <row r="2984" spans="1:2">
      <c r="A2984" s="92"/>
      <c r="B2984" s="168"/>
    </row>
    <row r="2985" spans="1:2">
      <c r="A2985" s="92"/>
      <c r="B2985" s="168"/>
    </row>
    <row r="2986" spans="1:2">
      <c r="A2986" s="92"/>
      <c r="B2986" s="168"/>
    </row>
    <row r="2987" spans="1:2">
      <c r="A2987" s="92"/>
      <c r="B2987" s="168"/>
    </row>
    <row r="2988" spans="1:2">
      <c r="A2988" s="92"/>
      <c r="B2988" s="168"/>
    </row>
    <row r="2989" spans="1:2">
      <c r="A2989" s="92"/>
      <c r="B2989" s="168"/>
    </row>
    <row r="2990" spans="1:2">
      <c r="A2990" s="92"/>
      <c r="B2990" s="168"/>
    </row>
    <row r="2991" spans="1:2">
      <c r="A2991" s="92"/>
      <c r="B2991" s="168"/>
    </row>
    <row r="2992" spans="1:2">
      <c r="A2992" s="92"/>
      <c r="B2992" s="168"/>
    </row>
    <row r="2993" spans="1:2">
      <c r="A2993" s="92"/>
      <c r="B2993" s="168"/>
    </row>
    <row r="2994" spans="1:2">
      <c r="A2994" s="92"/>
      <c r="B2994" s="168"/>
    </row>
    <row r="2995" spans="1:2">
      <c r="A2995" s="92"/>
      <c r="B2995" s="168"/>
    </row>
    <row r="2996" spans="1:2">
      <c r="A2996" s="92"/>
      <c r="B2996" s="168"/>
    </row>
    <row r="2997" spans="1:2">
      <c r="A2997" s="92"/>
      <c r="B2997" s="168"/>
    </row>
    <row r="2998" spans="1:2">
      <c r="A2998" s="92"/>
      <c r="B2998" s="168"/>
    </row>
    <row r="2999" spans="1:2">
      <c r="A2999" s="92"/>
      <c r="B2999" s="168"/>
    </row>
    <row r="3000" spans="1:2">
      <c r="A3000" s="92"/>
      <c r="B3000" s="168"/>
    </row>
    <row r="3001" spans="1:2">
      <c r="A3001" s="92"/>
      <c r="B3001" s="168"/>
    </row>
    <row r="3002" spans="1:2">
      <c r="A3002" s="92"/>
      <c r="B3002" s="168"/>
    </row>
    <row r="3003" spans="1:2">
      <c r="A3003" s="92"/>
      <c r="B3003" s="168"/>
    </row>
    <row r="3004" spans="1:2">
      <c r="A3004" s="92"/>
      <c r="B3004" s="168"/>
    </row>
    <row r="3005" spans="1:2">
      <c r="A3005" s="92"/>
      <c r="B3005" s="168"/>
    </row>
    <row r="3006" spans="1:2">
      <c r="A3006" s="92"/>
      <c r="B3006" s="168"/>
    </row>
    <row r="3007" spans="1:2">
      <c r="A3007" s="92"/>
      <c r="B3007" s="168"/>
    </row>
    <row r="3008" spans="1:2">
      <c r="A3008" s="92"/>
      <c r="B3008" s="168"/>
    </row>
    <row r="3009" spans="1:2">
      <c r="A3009" s="92"/>
      <c r="B3009" s="168"/>
    </row>
    <row r="3010" spans="1:2">
      <c r="A3010" s="92"/>
      <c r="B3010" s="168"/>
    </row>
    <row r="3011" spans="1:2">
      <c r="A3011" s="92"/>
      <c r="B3011" s="168"/>
    </row>
    <row r="3012" spans="1:2">
      <c r="A3012" s="92"/>
      <c r="B3012" s="168"/>
    </row>
    <row r="3013" spans="1:2">
      <c r="A3013" s="92"/>
      <c r="B3013" s="168"/>
    </row>
    <row r="3014" spans="1:2">
      <c r="A3014" s="92"/>
      <c r="B3014" s="168"/>
    </row>
    <row r="3015" spans="1:2">
      <c r="A3015" s="92"/>
      <c r="B3015" s="168"/>
    </row>
    <row r="3016" spans="1:2">
      <c r="A3016" s="92"/>
      <c r="B3016" s="168"/>
    </row>
    <row r="3017" spans="1:2">
      <c r="A3017" s="92"/>
      <c r="B3017" s="168"/>
    </row>
    <row r="3018" spans="1:2">
      <c r="A3018" s="92"/>
      <c r="B3018" s="168"/>
    </row>
    <row r="3019" spans="1:2">
      <c r="A3019" s="92"/>
      <c r="B3019" s="168"/>
    </row>
    <row r="3020" spans="1:2">
      <c r="A3020" s="92"/>
      <c r="B3020" s="168"/>
    </row>
    <row r="3021" spans="1:2">
      <c r="A3021" s="92"/>
      <c r="B3021" s="168"/>
    </row>
    <row r="3022" spans="1:2">
      <c r="A3022" s="92"/>
      <c r="B3022" s="168"/>
    </row>
    <row r="3023" spans="1:2">
      <c r="A3023" s="92"/>
      <c r="B3023" s="168"/>
    </row>
    <row r="3024" spans="1:2">
      <c r="A3024" s="92"/>
      <c r="B3024" s="168"/>
    </row>
    <row r="3025" spans="1:2">
      <c r="A3025" s="92"/>
      <c r="B3025" s="168"/>
    </row>
    <row r="3026" spans="1:2">
      <c r="A3026" s="92"/>
      <c r="B3026" s="168"/>
    </row>
    <row r="3027" spans="1:2">
      <c r="A3027" s="92"/>
      <c r="B3027" s="168"/>
    </row>
    <row r="3028" spans="1:2">
      <c r="A3028" s="92"/>
      <c r="B3028" s="168"/>
    </row>
    <row r="3029" spans="1:2">
      <c r="A3029" s="92"/>
      <c r="B3029" s="168"/>
    </row>
    <row r="3030" spans="1:2">
      <c r="A3030" s="92"/>
      <c r="B3030" s="168"/>
    </row>
    <row r="3031" spans="1:2">
      <c r="A3031" s="92"/>
      <c r="B3031" s="168"/>
    </row>
    <row r="3032" spans="1:2">
      <c r="A3032" s="92"/>
      <c r="B3032" s="168"/>
    </row>
    <row r="3033" spans="1:2">
      <c r="A3033" s="92"/>
      <c r="B3033" s="168"/>
    </row>
    <row r="3034" spans="1:2">
      <c r="A3034" s="92"/>
      <c r="B3034" s="168"/>
    </row>
    <row r="3035" spans="1:2">
      <c r="A3035" s="92"/>
      <c r="B3035" s="168"/>
    </row>
    <row r="3036" spans="1:2">
      <c r="A3036" s="92"/>
      <c r="B3036" s="168"/>
    </row>
    <row r="3037" spans="1:2">
      <c r="A3037" s="92"/>
      <c r="B3037" s="168"/>
    </row>
    <row r="3038" spans="1:2">
      <c r="A3038" s="92"/>
      <c r="B3038" s="168"/>
    </row>
    <row r="3039" spans="1:2">
      <c r="A3039" s="92"/>
      <c r="B3039" s="168"/>
    </row>
    <row r="3040" spans="1:2">
      <c r="A3040" s="92"/>
      <c r="B3040" s="168"/>
    </row>
    <row r="3041" spans="1:2">
      <c r="A3041" s="92"/>
      <c r="B3041" s="168"/>
    </row>
    <row r="3042" spans="1:2">
      <c r="A3042" s="92"/>
      <c r="B3042" s="168"/>
    </row>
  </sheetData>
  <sortState ref="A3:B2712">
    <sortCondition ref="A3:A2712"/>
  </sortState>
  <phoneticPr fontId="4" type="noConversion"/>
  <hyperlinks>
    <hyperlink ref="E1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opLeftCell="A30" zoomScaleNormal="100" workbookViewId="0">
      <selection activeCell="B4" sqref="B4:H55"/>
    </sheetView>
  </sheetViews>
  <sheetFormatPr defaultColWidth="6.5703125" defaultRowHeight="12"/>
  <cols>
    <col min="1" max="1" width="8.42578125" style="108" bestFit="1" customWidth="1"/>
    <col min="2" max="2" width="18.42578125" style="108" bestFit="1" customWidth="1"/>
    <col min="3" max="3" width="9.85546875" style="108" bestFit="1" customWidth="1"/>
    <col min="4" max="4" width="8.85546875" style="108" bestFit="1" customWidth="1"/>
    <col min="5" max="6" width="9.85546875" style="108" bestFit="1" customWidth="1"/>
    <col min="7" max="7" width="8.85546875" style="108" bestFit="1" customWidth="1"/>
    <col min="8" max="10" width="9.85546875" style="108" bestFit="1" customWidth="1"/>
    <col min="11" max="11" width="9.42578125" style="108" customWidth="1"/>
    <col min="12" max="12" width="9.85546875" style="108" bestFit="1" customWidth="1"/>
    <col min="13" max="14" width="8.85546875" style="108" bestFit="1" customWidth="1"/>
    <col min="15" max="15" width="7.42578125" style="108" bestFit="1" customWidth="1"/>
    <col min="16" max="16" width="10.85546875" style="108" bestFit="1" customWidth="1"/>
    <col min="17" max="17" width="10.140625" style="108" bestFit="1" customWidth="1"/>
    <col min="18" max="16384" width="6.5703125" style="108"/>
  </cols>
  <sheetData>
    <row r="1" spans="1:21">
      <c r="A1" s="104" t="s">
        <v>108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21">
      <c r="A2" s="107" t="s">
        <v>198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21" ht="12.75" customHeight="1">
      <c r="A3" s="112"/>
      <c r="B3" s="115"/>
      <c r="C3" s="129" t="s">
        <v>109</v>
      </c>
      <c r="D3" s="127"/>
      <c r="E3" s="127"/>
      <c r="F3" s="127"/>
      <c r="G3" s="127"/>
      <c r="H3" s="127"/>
      <c r="I3" s="127"/>
      <c r="J3" s="127"/>
      <c r="K3" s="127"/>
      <c r="L3" s="130"/>
      <c r="M3" s="131" t="s">
        <v>111</v>
      </c>
      <c r="N3" s="132"/>
      <c r="O3" s="132"/>
      <c r="P3" s="133"/>
      <c r="Q3" s="153"/>
    </row>
    <row r="4" spans="1:21" s="109" customFormat="1" ht="36" customHeight="1">
      <c r="A4" s="113"/>
      <c r="B4" s="114"/>
      <c r="C4" s="126" t="s">
        <v>112</v>
      </c>
      <c r="D4" s="126" t="s">
        <v>113</v>
      </c>
      <c r="E4" s="126" t="s">
        <v>199</v>
      </c>
      <c r="F4" s="126" t="s">
        <v>112</v>
      </c>
      <c r="G4" s="126" t="s">
        <v>113</v>
      </c>
      <c r="H4" s="126" t="s">
        <v>200</v>
      </c>
      <c r="I4" s="126" t="s">
        <v>201</v>
      </c>
      <c r="J4" s="126" t="s">
        <v>114</v>
      </c>
      <c r="K4" s="126" t="s">
        <v>206</v>
      </c>
      <c r="L4" s="126" t="s">
        <v>202</v>
      </c>
      <c r="M4" s="128" t="s">
        <v>115</v>
      </c>
      <c r="N4" s="128" t="s">
        <v>116</v>
      </c>
      <c r="O4" s="128" t="s">
        <v>110</v>
      </c>
      <c r="P4" s="128" t="s">
        <v>203</v>
      </c>
      <c r="Q4" s="142" t="s">
        <v>204</v>
      </c>
    </row>
    <row r="5" spans="1:21">
      <c r="A5" s="144" t="s">
        <v>195</v>
      </c>
      <c r="B5" s="145" t="s">
        <v>163</v>
      </c>
      <c r="C5" s="116">
        <v>29375</v>
      </c>
      <c r="D5" s="116">
        <v>11806</v>
      </c>
      <c r="E5" s="116">
        <v>41181</v>
      </c>
      <c r="F5" s="116">
        <v>20770</v>
      </c>
      <c r="G5" s="116">
        <v>7137</v>
      </c>
      <c r="H5" s="116">
        <v>27907</v>
      </c>
      <c r="I5" s="117">
        <v>69088</v>
      </c>
      <c r="J5" s="154">
        <v>893</v>
      </c>
      <c r="K5" s="117">
        <v>0</v>
      </c>
      <c r="L5" s="117">
        <v>69981</v>
      </c>
      <c r="M5" s="123">
        <v>3795</v>
      </c>
      <c r="N5" s="123">
        <v>27282</v>
      </c>
      <c r="O5" s="155">
        <v>0</v>
      </c>
      <c r="P5" s="123">
        <v>31077</v>
      </c>
      <c r="Q5" s="143">
        <f t="shared" ref="Q5:Q36" si="0">L5+P5</f>
        <v>101058</v>
      </c>
      <c r="S5" s="110"/>
      <c r="T5" s="111"/>
      <c r="U5" s="110"/>
    </row>
    <row r="6" spans="1:21">
      <c r="A6" s="144" t="s">
        <v>195</v>
      </c>
      <c r="B6" s="146" t="s">
        <v>164</v>
      </c>
      <c r="C6" s="118">
        <v>24387</v>
      </c>
      <c r="D6" s="118">
        <v>9815</v>
      </c>
      <c r="E6" s="118">
        <v>34202</v>
      </c>
      <c r="F6" s="118">
        <v>16043</v>
      </c>
      <c r="G6" s="118">
        <v>4318</v>
      </c>
      <c r="H6" s="118">
        <v>20361</v>
      </c>
      <c r="I6" s="118">
        <v>54563</v>
      </c>
      <c r="J6" s="120">
        <v>823</v>
      </c>
      <c r="K6" s="118">
        <v>13342</v>
      </c>
      <c r="L6" s="118">
        <v>68728</v>
      </c>
      <c r="M6" s="124">
        <v>3300</v>
      </c>
      <c r="N6" s="124">
        <v>12655</v>
      </c>
      <c r="O6" s="124">
        <v>10441</v>
      </c>
      <c r="P6" s="124">
        <v>26396</v>
      </c>
      <c r="Q6" s="143">
        <f t="shared" si="0"/>
        <v>95124</v>
      </c>
      <c r="S6" s="110"/>
      <c r="T6" s="111"/>
      <c r="U6" s="110"/>
    </row>
    <row r="7" spans="1:21">
      <c r="A7" s="144" t="s">
        <v>195</v>
      </c>
      <c r="B7" s="146" t="s">
        <v>144</v>
      </c>
      <c r="C7" s="118">
        <v>140508</v>
      </c>
      <c r="D7" s="118">
        <v>29803</v>
      </c>
      <c r="E7" s="118">
        <v>170311</v>
      </c>
      <c r="F7" s="118">
        <v>51587</v>
      </c>
      <c r="G7" s="118">
        <v>8874</v>
      </c>
      <c r="H7" s="118">
        <v>60461</v>
      </c>
      <c r="I7" s="118">
        <v>230772</v>
      </c>
      <c r="J7" s="118">
        <v>1269</v>
      </c>
      <c r="K7" s="118">
        <v>105921</v>
      </c>
      <c r="L7" s="118">
        <v>337962</v>
      </c>
      <c r="M7" s="124">
        <v>11912</v>
      </c>
      <c r="N7" s="124">
        <v>17327</v>
      </c>
      <c r="O7" s="124">
        <v>47762</v>
      </c>
      <c r="P7" s="124">
        <v>77001</v>
      </c>
      <c r="Q7" s="143">
        <f t="shared" si="0"/>
        <v>414963</v>
      </c>
      <c r="S7" s="110"/>
      <c r="T7" s="111"/>
      <c r="U7" s="110"/>
    </row>
    <row r="8" spans="1:21">
      <c r="A8" s="144" t="s">
        <v>195</v>
      </c>
      <c r="B8" s="146" t="s">
        <v>123</v>
      </c>
      <c r="C8" s="118">
        <v>458404</v>
      </c>
      <c r="D8" s="118">
        <v>273885</v>
      </c>
      <c r="E8" s="118">
        <v>732289</v>
      </c>
      <c r="F8" s="118">
        <v>341941</v>
      </c>
      <c r="G8" s="118">
        <v>97774</v>
      </c>
      <c r="H8" s="118">
        <v>439715</v>
      </c>
      <c r="I8" s="118">
        <v>1172004</v>
      </c>
      <c r="J8" s="120">
        <v>0</v>
      </c>
      <c r="K8" s="118">
        <v>0</v>
      </c>
      <c r="L8" s="118">
        <v>1172004</v>
      </c>
      <c r="M8" s="124">
        <v>193162</v>
      </c>
      <c r="N8" s="124">
        <v>144463</v>
      </c>
      <c r="O8" s="124">
        <v>1560</v>
      </c>
      <c r="P8" s="124">
        <v>339185</v>
      </c>
      <c r="Q8" s="143">
        <f t="shared" si="0"/>
        <v>1511189</v>
      </c>
      <c r="S8" s="110"/>
      <c r="T8" s="111"/>
      <c r="U8" s="110"/>
    </row>
    <row r="9" spans="1:21">
      <c r="A9" s="144" t="s">
        <v>195</v>
      </c>
      <c r="B9" s="146" t="s">
        <v>141</v>
      </c>
      <c r="C9" s="118">
        <v>58312</v>
      </c>
      <c r="D9" s="118">
        <v>33509</v>
      </c>
      <c r="E9" s="118">
        <v>91821</v>
      </c>
      <c r="F9" s="118">
        <v>63557</v>
      </c>
      <c r="G9" s="118">
        <v>15833</v>
      </c>
      <c r="H9" s="118">
        <v>79390</v>
      </c>
      <c r="I9" s="118">
        <v>171211</v>
      </c>
      <c r="J9" s="120">
        <v>394</v>
      </c>
      <c r="K9" s="118">
        <v>1103</v>
      </c>
      <c r="L9" s="118">
        <v>172708</v>
      </c>
      <c r="M9" s="124">
        <v>11025</v>
      </c>
      <c r="N9" s="124">
        <v>7040</v>
      </c>
      <c r="O9" s="97">
        <v>2523</v>
      </c>
      <c r="P9" s="124">
        <v>20588</v>
      </c>
      <c r="Q9" s="143">
        <f t="shared" si="0"/>
        <v>193296</v>
      </c>
      <c r="S9" s="110"/>
      <c r="T9" s="111"/>
      <c r="U9" s="110"/>
    </row>
    <row r="10" spans="1:21">
      <c r="A10" s="144" t="s">
        <v>195</v>
      </c>
      <c r="B10" s="146" t="s">
        <v>128</v>
      </c>
      <c r="C10" s="118">
        <v>223102</v>
      </c>
      <c r="D10" s="118">
        <v>79807</v>
      </c>
      <c r="E10" s="118">
        <v>302909</v>
      </c>
      <c r="F10" s="118">
        <v>222274</v>
      </c>
      <c r="G10" s="118">
        <v>53575</v>
      </c>
      <c r="H10" s="118">
        <v>275849</v>
      </c>
      <c r="I10" s="118">
        <v>578758</v>
      </c>
      <c r="J10" s="118">
        <v>0</v>
      </c>
      <c r="K10" s="118">
        <v>0</v>
      </c>
      <c r="L10" s="118">
        <v>578758</v>
      </c>
      <c r="M10" s="124">
        <v>38943</v>
      </c>
      <c r="N10" s="124">
        <v>74488</v>
      </c>
      <c r="O10" s="124">
        <v>58</v>
      </c>
      <c r="P10" s="124">
        <v>113489</v>
      </c>
      <c r="Q10" s="143">
        <f t="shared" si="0"/>
        <v>692247</v>
      </c>
      <c r="S10" s="110"/>
      <c r="T10" s="111"/>
      <c r="U10" s="110"/>
    </row>
    <row r="11" spans="1:21">
      <c r="A11" s="144" t="s">
        <v>195</v>
      </c>
      <c r="B11" s="146" t="s">
        <v>145</v>
      </c>
      <c r="C11" s="118">
        <v>106711</v>
      </c>
      <c r="D11" s="118">
        <v>39960</v>
      </c>
      <c r="E11" s="118">
        <v>146671</v>
      </c>
      <c r="F11" s="118">
        <v>69700</v>
      </c>
      <c r="G11" s="118">
        <v>15859</v>
      </c>
      <c r="H11" s="118">
        <v>85559</v>
      </c>
      <c r="I11" s="118">
        <v>232230</v>
      </c>
      <c r="J11" s="118">
        <v>5688</v>
      </c>
      <c r="K11" s="118">
        <v>0</v>
      </c>
      <c r="L11" s="118">
        <v>237918</v>
      </c>
      <c r="M11" s="124">
        <v>18436</v>
      </c>
      <c r="N11" s="124">
        <v>56289</v>
      </c>
      <c r="O11" s="124">
        <v>51</v>
      </c>
      <c r="P11" s="124">
        <v>74776</v>
      </c>
      <c r="Q11" s="143">
        <f t="shared" si="0"/>
        <v>312694</v>
      </c>
      <c r="S11" s="110"/>
      <c r="T11" s="111"/>
      <c r="U11" s="110"/>
    </row>
    <row r="12" spans="1:21">
      <c r="A12" s="144" t="s">
        <v>195</v>
      </c>
      <c r="B12" s="146" t="s">
        <v>137</v>
      </c>
      <c r="C12" s="118">
        <v>154506</v>
      </c>
      <c r="D12" s="118">
        <v>68119</v>
      </c>
      <c r="E12" s="118">
        <v>222625</v>
      </c>
      <c r="F12" s="118">
        <v>141982</v>
      </c>
      <c r="G12" s="118">
        <v>26667</v>
      </c>
      <c r="H12" s="118">
        <v>168649</v>
      </c>
      <c r="I12" s="118">
        <v>391274</v>
      </c>
      <c r="J12" s="118">
        <v>7249</v>
      </c>
      <c r="K12" s="118">
        <v>0</v>
      </c>
      <c r="L12" s="118">
        <v>398523</v>
      </c>
      <c r="M12" s="124">
        <v>33360</v>
      </c>
      <c r="N12" s="124">
        <v>170774</v>
      </c>
      <c r="O12" s="124">
        <v>78344</v>
      </c>
      <c r="P12" s="124">
        <v>282478</v>
      </c>
      <c r="Q12" s="143">
        <f t="shared" si="0"/>
        <v>681001</v>
      </c>
      <c r="S12" s="110"/>
      <c r="T12" s="111"/>
      <c r="U12" s="110"/>
    </row>
    <row r="13" spans="1:21">
      <c r="A13" s="144" t="s">
        <v>195</v>
      </c>
      <c r="B13" s="146" t="s">
        <v>142</v>
      </c>
      <c r="C13" s="118">
        <v>84818</v>
      </c>
      <c r="D13" s="118">
        <v>37091</v>
      </c>
      <c r="E13" s="118">
        <v>121909</v>
      </c>
      <c r="F13" s="118">
        <v>87981</v>
      </c>
      <c r="G13" s="118">
        <v>12802</v>
      </c>
      <c r="H13" s="118">
        <v>100783</v>
      </c>
      <c r="I13" s="118">
        <v>222692</v>
      </c>
      <c r="J13" s="120">
        <v>0</v>
      </c>
      <c r="K13" s="118">
        <v>831</v>
      </c>
      <c r="L13" s="118">
        <v>223523</v>
      </c>
      <c r="M13" s="124">
        <v>17178</v>
      </c>
      <c r="N13" s="124">
        <v>14120</v>
      </c>
      <c r="O13" s="124">
        <v>9350</v>
      </c>
      <c r="P13" s="124">
        <v>40648</v>
      </c>
      <c r="Q13" s="143">
        <f t="shared" si="0"/>
        <v>264171</v>
      </c>
      <c r="S13" s="110"/>
      <c r="T13" s="111"/>
      <c r="U13" s="110"/>
    </row>
    <row r="14" spans="1:21">
      <c r="A14" s="144" t="s">
        <v>195</v>
      </c>
      <c r="B14" s="146" t="s">
        <v>152</v>
      </c>
      <c r="C14" s="118">
        <v>72957</v>
      </c>
      <c r="D14" s="118">
        <v>32419</v>
      </c>
      <c r="E14" s="118">
        <v>105376</v>
      </c>
      <c r="F14" s="118">
        <v>73487</v>
      </c>
      <c r="G14" s="118">
        <v>7452</v>
      </c>
      <c r="H14" s="118">
        <v>80939</v>
      </c>
      <c r="I14" s="118">
        <v>186315</v>
      </c>
      <c r="J14" s="118">
        <v>3674</v>
      </c>
      <c r="K14" s="118">
        <v>0</v>
      </c>
      <c r="L14" s="118">
        <v>189989</v>
      </c>
      <c r="M14" s="124">
        <v>4261</v>
      </c>
      <c r="N14" s="124">
        <v>34136</v>
      </c>
      <c r="O14" s="124">
        <v>4381</v>
      </c>
      <c r="P14" s="124">
        <v>42778</v>
      </c>
      <c r="Q14" s="143">
        <f t="shared" si="0"/>
        <v>232767</v>
      </c>
      <c r="S14" s="110"/>
      <c r="T14" s="111"/>
      <c r="U14" s="110"/>
    </row>
    <row r="15" spans="1:21">
      <c r="A15" s="144" t="s">
        <v>195</v>
      </c>
      <c r="B15" s="146" t="s">
        <v>121</v>
      </c>
      <c r="C15" s="118">
        <v>438112</v>
      </c>
      <c r="D15" s="118">
        <v>337959</v>
      </c>
      <c r="E15" s="118">
        <v>776071</v>
      </c>
      <c r="F15" s="118">
        <v>465843</v>
      </c>
      <c r="G15" s="118">
        <v>123482</v>
      </c>
      <c r="H15" s="118">
        <v>589325</v>
      </c>
      <c r="I15" s="118">
        <v>1365396</v>
      </c>
      <c r="J15" s="118">
        <v>25259</v>
      </c>
      <c r="K15" s="118">
        <v>0</v>
      </c>
      <c r="L15" s="118">
        <v>1390655</v>
      </c>
      <c r="M15" s="124">
        <v>109394</v>
      </c>
      <c r="N15" s="124">
        <v>298647</v>
      </c>
      <c r="O15" s="97">
        <v>16621</v>
      </c>
      <c r="P15" s="124">
        <v>424662</v>
      </c>
      <c r="Q15" s="143">
        <f t="shared" si="0"/>
        <v>1815317</v>
      </c>
      <c r="S15" s="110"/>
      <c r="T15" s="111"/>
      <c r="U15" s="110"/>
    </row>
    <row r="16" spans="1:21">
      <c r="A16" s="144" t="s">
        <v>195</v>
      </c>
      <c r="B16" s="146" t="s">
        <v>126</v>
      </c>
      <c r="C16" s="118">
        <v>166457</v>
      </c>
      <c r="D16" s="118">
        <v>70652</v>
      </c>
      <c r="E16" s="118">
        <v>237109</v>
      </c>
      <c r="F16" s="118">
        <v>164230</v>
      </c>
      <c r="G16" s="118">
        <v>31615</v>
      </c>
      <c r="H16" s="118">
        <v>195845</v>
      </c>
      <c r="I16" s="118">
        <v>432954</v>
      </c>
      <c r="J16" s="118">
        <v>3061</v>
      </c>
      <c r="K16" s="118">
        <v>58</v>
      </c>
      <c r="L16" s="118">
        <v>436073</v>
      </c>
      <c r="M16" s="124">
        <v>32909</v>
      </c>
      <c r="N16" s="124">
        <v>146208</v>
      </c>
      <c r="O16" s="124">
        <v>2775</v>
      </c>
      <c r="P16" s="124">
        <v>181892</v>
      </c>
      <c r="Q16" s="143">
        <f t="shared" si="0"/>
        <v>617965</v>
      </c>
      <c r="S16" s="110"/>
      <c r="T16" s="111"/>
      <c r="U16" s="110"/>
    </row>
    <row r="17" spans="1:21">
      <c r="A17" s="144" t="s">
        <v>195</v>
      </c>
      <c r="B17" s="146" t="s">
        <v>161</v>
      </c>
      <c r="C17" s="118">
        <v>36821</v>
      </c>
      <c r="D17" s="118">
        <v>20908</v>
      </c>
      <c r="E17" s="118">
        <v>57729</v>
      </c>
      <c r="F17" s="118">
        <v>44336</v>
      </c>
      <c r="G17" s="118">
        <v>12492</v>
      </c>
      <c r="H17" s="118">
        <v>56828</v>
      </c>
      <c r="I17" s="118">
        <v>114557</v>
      </c>
      <c r="J17" s="118">
        <v>1757</v>
      </c>
      <c r="K17" s="118">
        <v>12</v>
      </c>
      <c r="L17" s="118">
        <v>116326</v>
      </c>
      <c r="M17" s="124">
        <v>9713</v>
      </c>
      <c r="N17" s="124">
        <v>15639</v>
      </c>
      <c r="O17" s="124">
        <v>2480</v>
      </c>
      <c r="P17" s="124">
        <v>27832</v>
      </c>
      <c r="Q17" s="143">
        <f t="shared" si="0"/>
        <v>144158</v>
      </c>
      <c r="S17" s="110"/>
      <c r="T17" s="111"/>
      <c r="U17" s="110"/>
    </row>
    <row r="18" spans="1:21">
      <c r="A18" s="144" t="s">
        <v>195</v>
      </c>
      <c r="B18" s="146" t="s">
        <v>156</v>
      </c>
      <c r="C18" s="118">
        <v>22579</v>
      </c>
      <c r="D18" s="118">
        <v>9339</v>
      </c>
      <c r="E18" s="118">
        <v>31918</v>
      </c>
      <c r="F18" s="118">
        <v>13211</v>
      </c>
      <c r="G18" s="118">
        <v>3964</v>
      </c>
      <c r="H18" s="118">
        <v>17175</v>
      </c>
      <c r="I18" s="118">
        <v>49093</v>
      </c>
      <c r="J18" s="118">
        <v>1686</v>
      </c>
      <c r="K18" s="118">
        <v>3468</v>
      </c>
      <c r="L18" s="118">
        <v>54247</v>
      </c>
      <c r="M18" s="124">
        <v>2752</v>
      </c>
      <c r="N18" s="124">
        <v>847</v>
      </c>
      <c r="O18" s="124">
        <v>12859</v>
      </c>
      <c r="P18" s="124">
        <v>16458</v>
      </c>
      <c r="Q18" s="143">
        <f t="shared" si="0"/>
        <v>70705</v>
      </c>
      <c r="S18" s="110"/>
      <c r="T18" s="111"/>
      <c r="U18" s="110"/>
    </row>
    <row r="19" spans="1:21">
      <c r="A19" s="144" t="s">
        <v>195</v>
      </c>
      <c r="B19" s="146" t="s">
        <v>122</v>
      </c>
      <c r="C19" s="118">
        <v>361641</v>
      </c>
      <c r="D19" s="118">
        <v>267441</v>
      </c>
      <c r="E19" s="118">
        <v>629082</v>
      </c>
      <c r="F19" s="118">
        <v>382780</v>
      </c>
      <c r="G19" s="118">
        <v>99410</v>
      </c>
      <c r="H19" s="118">
        <v>482190</v>
      </c>
      <c r="I19" s="118">
        <v>1111272</v>
      </c>
      <c r="J19" s="120">
        <v>0</v>
      </c>
      <c r="K19" s="118">
        <v>102</v>
      </c>
      <c r="L19" s="118">
        <v>1111374</v>
      </c>
      <c r="M19" s="124">
        <v>117094</v>
      </c>
      <c r="N19" s="124">
        <v>112740</v>
      </c>
      <c r="O19" s="124">
        <v>16398</v>
      </c>
      <c r="P19" s="124">
        <v>246232</v>
      </c>
      <c r="Q19" s="143">
        <f t="shared" si="0"/>
        <v>1357606</v>
      </c>
      <c r="S19" s="110"/>
      <c r="T19" s="111"/>
      <c r="U19" s="110"/>
    </row>
    <row r="20" spans="1:21">
      <c r="A20" s="144" t="s">
        <v>195</v>
      </c>
      <c r="B20" s="146" t="s">
        <v>153</v>
      </c>
      <c r="C20" s="118">
        <v>47865</v>
      </c>
      <c r="D20" s="118">
        <v>18986</v>
      </c>
      <c r="E20" s="118">
        <v>66851</v>
      </c>
      <c r="F20" s="118">
        <v>22134</v>
      </c>
      <c r="G20" s="118">
        <v>6424</v>
      </c>
      <c r="H20" s="118">
        <v>28558</v>
      </c>
      <c r="I20" s="118">
        <v>95409</v>
      </c>
      <c r="J20" s="118">
        <v>1446</v>
      </c>
      <c r="K20" s="118">
        <v>0</v>
      </c>
      <c r="L20" s="118">
        <v>96855</v>
      </c>
      <c r="M20" s="124">
        <v>3647</v>
      </c>
      <c r="N20" s="124">
        <v>154</v>
      </c>
      <c r="O20" s="124">
        <v>0</v>
      </c>
      <c r="P20" s="124">
        <v>3801</v>
      </c>
      <c r="Q20" s="143">
        <f t="shared" si="0"/>
        <v>100656</v>
      </c>
      <c r="S20" s="110"/>
      <c r="T20" s="111"/>
      <c r="U20" s="110"/>
    </row>
    <row r="21" spans="1:21">
      <c r="A21" s="144" t="s">
        <v>195</v>
      </c>
      <c r="B21" s="146" t="s">
        <v>120</v>
      </c>
      <c r="C21" s="118">
        <v>545882</v>
      </c>
      <c r="D21" s="118">
        <v>258496</v>
      </c>
      <c r="E21" s="118">
        <v>804378</v>
      </c>
      <c r="F21" s="118">
        <v>387651</v>
      </c>
      <c r="G21" s="118">
        <v>106954</v>
      </c>
      <c r="H21" s="118">
        <v>494605</v>
      </c>
      <c r="I21" s="118">
        <v>1298983</v>
      </c>
      <c r="J21" s="118">
        <v>25405</v>
      </c>
      <c r="K21" s="118">
        <v>5247</v>
      </c>
      <c r="L21" s="118">
        <v>1329635</v>
      </c>
      <c r="M21" s="124">
        <v>160308</v>
      </c>
      <c r="N21" s="124">
        <v>226428</v>
      </c>
      <c r="O21" s="124">
        <v>1504</v>
      </c>
      <c r="P21" s="124">
        <v>388240</v>
      </c>
      <c r="Q21" s="143">
        <f t="shared" si="0"/>
        <v>1717875</v>
      </c>
      <c r="S21" s="110"/>
      <c r="T21" s="111"/>
      <c r="U21" s="110"/>
    </row>
    <row r="22" spans="1:21">
      <c r="A22" s="144" t="s">
        <v>195</v>
      </c>
      <c r="B22" s="146" t="s">
        <v>155</v>
      </c>
      <c r="C22" s="118">
        <v>44585</v>
      </c>
      <c r="D22" s="118">
        <v>19301</v>
      </c>
      <c r="E22" s="118">
        <v>63886</v>
      </c>
      <c r="F22" s="118">
        <v>41889</v>
      </c>
      <c r="G22" s="118">
        <v>10376</v>
      </c>
      <c r="H22" s="118">
        <v>52265</v>
      </c>
      <c r="I22" s="118">
        <v>116151</v>
      </c>
      <c r="J22" s="118">
        <v>3275</v>
      </c>
      <c r="K22" s="118">
        <v>11252</v>
      </c>
      <c r="L22" s="118">
        <v>130678</v>
      </c>
      <c r="M22" s="124">
        <v>6127</v>
      </c>
      <c r="N22" s="124">
        <v>12896</v>
      </c>
      <c r="O22" s="97">
        <v>745</v>
      </c>
      <c r="P22" s="124">
        <v>19768</v>
      </c>
      <c r="Q22" s="143">
        <f t="shared" si="0"/>
        <v>150446</v>
      </c>
      <c r="S22" s="110"/>
      <c r="T22" s="111"/>
      <c r="U22" s="110"/>
    </row>
    <row r="23" spans="1:21">
      <c r="A23" s="144" t="s">
        <v>195</v>
      </c>
      <c r="B23" s="146" t="s">
        <v>154</v>
      </c>
      <c r="C23" s="118">
        <v>48300</v>
      </c>
      <c r="D23" s="118">
        <v>20946</v>
      </c>
      <c r="E23" s="118">
        <v>69246</v>
      </c>
      <c r="F23" s="118">
        <v>46257</v>
      </c>
      <c r="G23" s="118">
        <v>10450</v>
      </c>
      <c r="H23" s="118">
        <v>56707</v>
      </c>
      <c r="I23" s="118">
        <v>125953</v>
      </c>
      <c r="J23" s="120">
        <v>2756</v>
      </c>
      <c r="K23" s="118">
        <v>0</v>
      </c>
      <c r="L23" s="118">
        <v>128709</v>
      </c>
      <c r="M23" s="124">
        <v>6497</v>
      </c>
      <c r="N23" s="124">
        <v>36837</v>
      </c>
      <c r="O23" s="124">
        <v>0</v>
      </c>
      <c r="P23" s="124">
        <v>43334</v>
      </c>
      <c r="Q23" s="143">
        <f t="shared" si="0"/>
        <v>172043</v>
      </c>
      <c r="S23" s="110"/>
      <c r="T23" s="111"/>
      <c r="U23" s="110"/>
    </row>
    <row r="24" spans="1:21">
      <c r="A24" s="144" t="s">
        <v>195</v>
      </c>
      <c r="B24" s="146" t="s">
        <v>119</v>
      </c>
      <c r="C24" s="118">
        <v>357441</v>
      </c>
      <c r="D24" s="118">
        <v>236150</v>
      </c>
      <c r="E24" s="118">
        <v>593591</v>
      </c>
      <c r="F24" s="118">
        <v>491413</v>
      </c>
      <c r="G24" s="118">
        <v>143583</v>
      </c>
      <c r="H24" s="118">
        <v>634996</v>
      </c>
      <c r="I24" s="118">
        <v>1228587</v>
      </c>
      <c r="J24" s="120">
        <v>0</v>
      </c>
      <c r="K24" s="118">
        <v>0</v>
      </c>
      <c r="L24" s="118">
        <v>1228587</v>
      </c>
      <c r="M24" s="124">
        <v>65894</v>
      </c>
      <c r="N24" s="124">
        <v>107495</v>
      </c>
      <c r="O24" s="97">
        <v>0</v>
      </c>
      <c r="P24" s="124">
        <v>173389</v>
      </c>
      <c r="Q24" s="143">
        <f t="shared" si="0"/>
        <v>1401976</v>
      </c>
      <c r="S24" s="110"/>
      <c r="T24" s="111"/>
      <c r="U24" s="110"/>
    </row>
    <row r="25" spans="1:21">
      <c r="A25" s="144" t="s">
        <v>195</v>
      </c>
      <c r="B25" s="146" t="s">
        <v>151</v>
      </c>
      <c r="C25" s="118">
        <v>26867</v>
      </c>
      <c r="D25" s="118">
        <v>5539</v>
      </c>
      <c r="E25" s="118">
        <v>32406</v>
      </c>
      <c r="F25" s="118">
        <v>6748</v>
      </c>
      <c r="G25" s="118">
        <v>1822</v>
      </c>
      <c r="H25" s="118">
        <v>8570</v>
      </c>
      <c r="I25" s="118">
        <v>40976</v>
      </c>
      <c r="J25" s="118">
        <v>900</v>
      </c>
      <c r="K25" s="118">
        <v>0</v>
      </c>
      <c r="L25" s="118">
        <v>41876</v>
      </c>
      <c r="M25" s="124">
        <v>1622</v>
      </c>
      <c r="N25" s="97">
        <v>1764</v>
      </c>
      <c r="O25" s="124">
        <v>300</v>
      </c>
      <c r="P25" s="124">
        <v>3686</v>
      </c>
      <c r="Q25" s="143">
        <f t="shared" si="0"/>
        <v>45562</v>
      </c>
      <c r="R25" s="111"/>
      <c r="S25" s="110"/>
      <c r="T25" s="111"/>
      <c r="U25" s="110"/>
    </row>
    <row r="26" spans="1:21">
      <c r="A26" s="144" t="s">
        <v>195</v>
      </c>
      <c r="B26" s="146" t="s">
        <v>138</v>
      </c>
      <c r="C26" s="118">
        <v>81566</v>
      </c>
      <c r="D26" s="118">
        <v>34163</v>
      </c>
      <c r="E26" s="118">
        <v>115729</v>
      </c>
      <c r="F26" s="118">
        <v>108665</v>
      </c>
      <c r="G26" s="118">
        <v>25732</v>
      </c>
      <c r="H26" s="118">
        <v>134397</v>
      </c>
      <c r="I26" s="118">
        <v>250126</v>
      </c>
      <c r="J26" s="118">
        <v>1120</v>
      </c>
      <c r="K26" s="118">
        <v>80</v>
      </c>
      <c r="L26" s="118">
        <v>251326</v>
      </c>
      <c r="M26" s="124">
        <v>12111</v>
      </c>
      <c r="N26" s="124">
        <v>74042</v>
      </c>
      <c r="O26" s="97">
        <v>50</v>
      </c>
      <c r="P26" s="124">
        <v>86203</v>
      </c>
      <c r="Q26" s="143">
        <f t="shared" si="0"/>
        <v>337529</v>
      </c>
      <c r="S26" s="110"/>
      <c r="T26" s="111"/>
      <c r="U26" s="110"/>
    </row>
    <row r="27" spans="1:21">
      <c r="A27" s="144" t="s">
        <v>195</v>
      </c>
      <c r="B27" s="146" t="s">
        <v>150</v>
      </c>
      <c r="C27" s="118">
        <v>150225</v>
      </c>
      <c r="D27" s="118">
        <v>86225</v>
      </c>
      <c r="E27" s="118">
        <v>236450</v>
      </c>
      <c r="F27" s="118">
        <v>74031</v>
      </c>
      <c r="G27" s="118">
        <v>19293</v>
      </c>
      <c r="H27" s="118">
        <v>93324</v>
      </c>
      <c r="I27" s="118">
        <v>329774</v>
      </c>
      <c r="J27" s="118">
        <v>15863</v>
      </c>
      <c r="K27" s="118">
        <v>0</v>
      </c>
      <c r="L27" s="118">
        <v>345637</v>
      </c>
      <c r="M27" s="124">
        <v>52995</v>
      </c>
      <c r="N27" s="124">
        <v>84470</v>
      </c>
      <c r="O27" s="97">
        <v>3577</v>
      </c>
      <c r="P27" s="124">
        <v>141042</v>
      </c>
      <c r="Q27" s="143">
        <f t="shared" si="0"/>
        <v>486679</v>
      </c>
      <c r="S27" s="110"/>
      <c r="T27" s="111"/>
      <c r="U27" s="110"/>
    </row>
    <row r="28" spans="1:21">
      <c r="A28" s="144" t="s">
        <v>195</v>
      </c>
      <c r="B28" s="146" t="s">
        <v>139</v>
      </c>
      <c r="C28" s="118">
        <v>279136</v>
      </c>
      <c r="D28" s="118">
        <v>110802</v>
      </c>
      <c r="E28" s="118">
        <v>389938</v>
      </c>
      <c r="F28" s="118">
        <v>135563</v>
      </c>
      <c r="G28" s="118">
        <v>43991</v>
      </c>
      <c r="H28" s="118">
        <v>179554</v>
      </c>
      <c r="I28" s="118">
        <v>569492</v>
      </c>
      <c r="J28" s="118">
        <v>7764</v>
      </c>
      <c r="K28" s="118">
        <v>0</v>
      </c>
      <c r="L28" s="118">
        <v>577256</v>
      </c>
      <c r="M28" s="124">
        <v>75670</v>
      </c>
      <c r="N28" s="124">
        <v>133073</v>
      </c>
      <c r="O28" s="124">
        <v>0</v>
      </c>
      <c r="P28" s="124">
        <v>208743</v>
      </c>
      <c r="Q28" s="143">
        <f t="shared" si="0"/>
        <v>785999</v>
      </c>
      <c r="S28" s="110"/>
      <c r="T28" s="111"/>
      <c r="U28" s="110"/>
    </row>
    <row r="29" spans="1:21">
      <c r="A29" s="144" t="s">
        <v>195</v>
      </c>
      <c r="B29" s="146" t="s">
        <v>136</v>
      </c>
      <c r="C29" s="118">
        <v>108578</v>
      </c>
      <c r="D29" s="118">
        <v>72355</v>
      </c>
      <c r="E29" s="118">
        <v>180933</v>
      </c>
      <c r="F29" s="118">
        <v>84243</v>
      </c>
      <c r="G29" s="118">
        <v>45249</v>
      </c>
      <c r="H29" s="118">
        <v>129492</v>
      </c>
      <c r="I29" s="118">
        <v>310425</v>
      </c>
      <c r="J29" s="120">
        <v>0</v>
      </c>
      <c r="K29" s="118">
        <v>47376</v>
      </c>
      <c r="L29" s="118">
        <v>357801</v>
      </c>
      <c r="M29" s="124">
        <v>51506</v>
      </c>
      <c r="N29" s="124">
        <v>296935</v>
      </c>
      <c r="O29" s="124">
        <v>7256</v>
      </c>
      <c r="P29" s="124">
        <v>355697</v>
      </c>
      <c r="Q29" s="143">
        <f t="shared" si="0"/>
        <v>713498</v>
      </c>
      <c r="S29" s="110"/>
      <c r="T29" s="111"/>
      <c r="U29" s="110"/>
    </row>
    <row r="30" spans="1:21">
      <c r="A30" s="144" t="s">
        <v>195</v>
      </c>
      <c r="B30" s="146" t="s">
        <v>129</v>
      </c>
      <c r="C30" s="118">
        <v>121005</v>
      </c>
      <c r="D30" s="118">
        <v>47635</v>
      </c>
      <c r="E30" s="118">
        <v>168640</v>
      </c>
      <c r="F30" s="118">
        <v>142981</v>
      </c>
      <c r="G30" s="118">
        <v>38441</v>
      </c>
      <c r="H30" s="118">
        <v>181422</v>
      </c>
      <c r="I30" s="118">
        <v>350062</v>
      </c>
      <c r="J30" s="118">
        <v>0</v>
      </c>
      <c r="K30" s="118">
        <v>3341</v>
      </c>
      <c r="L30" s="118">
        <v>353403</v>
      </c>
      <c r="M30" s="124">
        <v>22033</v>
      </c>
      <c r="N30" s="124">
        <v>25105</v>
      </c>
      <c r="O30" s="124">
        <v>93</v>
      </c>
      <c r="P30" s="124">
        <v>47231</v>
      </c>
      <c r="Q30" s="143">
        <f t="shared" si="0"/>
        <v>400634</v>
      </c>
      <c r="S30" s="110"/>
      <c r="T30" s="111"/>
      <c r="U30" s="110"/>
    </row>
    <row r="31" spans="1:21">
      <c r="A31" s="144" t="s">
        <v>195</v>
      </c>
      <c r="B31" s="146" t="s">
        <v>157</v>
      </c>
      <c r="C31" s="118">
        <v>53410</v>
      </c>
      <c r="D31" s="118">
        <v>21026</v>
      </c>
      <c r="E31" s="118">
        <v>74436</v>
      </c>
      <c r="F31" s="118">
        <v>40026</v>
      </c>
      <c r="G31" s="118">
        <v>18651</v>
      </c>
      <c r="H31" s="118">
        <v>58677</v>
      </c>
      <c r="I31" s="118">
        <v>133113</v>
      </c>
      <c r="J31" s="118">
        <v>1750</v>
      </c>
      <c r="K31" s="118">
        <v>0</v>
      </c>
      <c r="L31" s="118">
        <v>134863</v>
      </c>
      <c r="M31" s="124">
        <v>10957</v>
      </c>
      <c r="N31" s="124">
        <v>28113</v>
      </c>
      <c r="O31" s="97">
        <v>31</v>
      </c>
      <c r="P31" s="124">
        <v>39101</v>
      </c>
      <c r="Q31" s="143">
        <f t="shared" si="0"/>
        <v>173964</v>
      </c>
      <c r="S31" s="110"/>
      <c r="T31" s="111"/>
      <c r="U31" s="110"/>
    </row>
    <row r="32" spans="1:21">
      <c r="A32" s="144" t="s">
        <v>195</v>
      </c>
      <c r="B32" s="146" t="s">
        <v>166</v>
      </c>
      <c r="C32" s="118">
        <v>38030</v>
      </c>
      <c r="D32" s="118">
        <v>12487</v>
      </c>
      <c r="E32" s="118">
        <v>50517</v>
      </c>
      <c r="F32" s="118">
        <v>27289</v>
      </c>
      <c r="G32" s="118">
        <v>2824</v>
      </c>
      <c r="H32" s="118">
        <v>30113</v>
      </c>
      <c r="I32" s="118">
        <v>80630</v>
      </c>
      <c r="J32" s="118">
        <v>2830</v>
      </c>
      <c r="K32" s="118">
        <v>755</v>
      </c>
      <c r="L32" s="118">
        <v>84215</v>
      </c>
      <c r="M32" s="124">
        <v>8789</v>
      </c>
      <c r="N32" s="124">
        <v>31122</v>
      </c>
      <c r="O32" s="124">
        <v>8</v>
      </c>
      <c r="P32" s="124">
        <v>39919</v>
      </c>
      <c r="Q32" s="143">
        <f t="shared" si="0"/>
        <v>124134</v>
      </c>
      <c r="S32" s="110"/>
      <c r="T32" s="111"/>
      <c r="U32" s="110"/>
    </row>
    <row r="33" spans="1:21">
      <c r="A33" s="144" t="s">
        <v>195</v>
      </c>
      <c r="B33" s="146" t="s">
        <v>160</v>
      </c>
      <c r="C33" s="118">
        <v>52150</v>
      </c>
      <c r="D33" s="118">
        <v>26924</v>
      </c>
      <c r="E33" s="118">
        <v>79074</v>
      </c>
      <c r="F33" s="118">
        <v>32282</v>
      </c>
      <c r="G33" s="118">
        <v>7466</v>
      </c>
      <c r="H33" s="118">
        <v>39748</v>
      </c>
      <c r="I33" s="118">
        <v>118822</v>
      </c>
      <c r="J33" s="118">
        <v>4806</v>
      </c>
      <c r="K33" s="118">
        <v>90</v>
      </c>
      <c r="L33" s="118">
        <v>123718</v>
      </c>
      <c r="M33" s="124">
        <v>10168</v>
      </c>
      <c r="N33" s="124">
        <v>33726</v>
      </c>
      <c r="O33" s="124">
        <v>49433</v>
      </c>
      <c r="P33" s="124">
        <v>93327</v>
      </c>
      <c r="Q33" s="143">
        <f t="shared" si="0"/>
        <v>217045</v>
      </c>
      <c r="S33" s="110"/>
      <c r="T33" s="111"/>
      <c r="U33" s="110"/>
    </row>
    <row r="34" spans="1:21">
      <c r="A34" s="144" t="s">
        <v>195</v>
      </c>
      <c r="B34" s="146" t="s">
        <v>117</v>
      </c>
      <c r="C34" s="118">
        <v>2450511</v>
      </c>
      <c r="D34" s="118">
        <v>1198416</v>
      </c>
      <c r="E34" s="118">
        <v>3648927</v>
      </c>
      <c r="F34" s="118">
        <v>1621476</v>
      </c>
      <c r="G34" s="118">
        <v>376354</v>
      </c>
      <c r="H34" s="118">
        <v>1997830</v>
      </c>
      <c r="I34" s="118">
        <v>5646757</v>
      </c>
      <c r="J34" s="118">
        <v>0</v>
      </c>
      <c r="K34" s="118">
        <v>0</v>
      </c>
      <c r="L34" s="118">
        <v>5646757</v>
      </c>
      <c r="M34" s="124">
        <v>323051</v>
      </c>
      <c r="N34" s="124">
        <v>752511</v>
      </c>
      <c r="O34" s="124">
        <v>3137</v>
      </c>
      <c r="P34" s="124">
        <v>1078699</v>
      </c>
      <c r="Q34" s="143">
        <f t="shared" si="0"/>
        <v>6725456</v>
      </c>
      <c r="S34" s="110"/>
      <c r="T34" s="111"/>
      <c r="U34" s="110"/>
    </row>
    <row r="35" spans="1:21">
      <c r="A35" s="144" t="s">
        <v>195</v>
      </c>
      <c r="B35" s="146" t="s">
        <v>143</v>
      </c>
      <c r="C35" s="118">
        <v>111933</v>
      </c>
      <c r="D35" s="118">
        <v>67832</v>
      </c>
      <c r="E35" s="118">
        <v>179765</v>
      </c>
      <c r="F35" s="118">
        <v>142249</v>
      </c>
      <c r="G35" s="118">
        <v>34719</v>
      </c>
      <c r="H35" s="118">
        <v>176968</v>
      </c>
      <c r="I35" s="118">
        <v>356733</v>
      </c>
      <c r="J35" s="120">
        <v>6</v>
      </c>
      <c r="K35" s="118">
        <v>0</v>
      </c>
      <c r="L35" s="118">
        <v>356739</v>
      </c>
      <c r="M35" s="124">
        <v>28073</v>
      </c>
      <c r="N35" s="124">
        <v>40045</v>
      </c>
      <c r="O35" s="124">
        <v>14</v>
      </c>
      <c r="P35" s="124">
        <v>68132</v>
      </c>
      <c r="Q35" s="143">
        <f t="shared" si="0"/>
        <v>424871</v>
      </c>
      <c r="S35" s="110"/>
      <c r="T35" s="111"/>
      <c r="U35" s="110"/>
    </row>
    <row r="36" spans="1:21">
      <c r="A36" s="144" t="s">
        <v>195</v>
      </c>
      <c r="B36" s="146" t="s">
        <v>124</v>
      </c>
      <c r="C36" s="118">
        <v>336650</v>
      </c>
      <c r="D36" s="118">
        <v>179988</v>
      </c>
      <c r="E36" s="118">
        <v>516638</v>
      </c>
      <c r="F36" s="118">
        <v>285918</v>
      </c>
      <c r="G36" s="118">
        <v>65730</v>
      </c>
      <c r="H36" s="118">
        <v>351648</v>
      </c>
      <c r="I36" s="118">
        <v>868286</v>
      </c>
      <c r="J36" s="118">
        <v>7189</v>
      </c>
      <c r="K36" s="118">
        <v>0</v>
      </c>
      <c r="L36" s="118">
        <v>875475</v>
      </c>
      <c r="M36" s="124">
        <v>118770</v>
      </c>
      <c r="N36" s="124">
        <v>120139</v>
      </c>
      <c r="O36" s="97">
        <v>118</v>
      </c>
      <c r="P36" s="124">
        <v>239027</v>
      </c>
      <c r="Q36" s="143">
        <f t="shared" si="0"/>
        <v>1114502</v>
      </c>
      <c r="S36" s="110"/>
      <c r="T36" s="111"/>
      <c r="U36" s="110"/>
    </row>
    <row r="37" spans="1:21">
      <c r="A37" s="144" t="s">
        <v>195</v>
      </c>
      <c r="B37" s="146" t="s">
        <v>125</v>
      </c>
      <c r="C37" s="118">
        <v>142213</v>
      </c>
      <c r="D37" s="118">
        <v>40455</v>
      </c>
      <c r="E37" s="118">
        <v>182668</v>
      </c>
      <c r="F37" s="118">
        <v>78414</v>
      </c>
      <c r="G37" s="118">
        <v>18021</v>
      </c>
      <c r="H37" s="118">
        <v>96435</v>
      </c>
      <c r="I37" s="118">
        <v>279103</v>
      </c>
      <c r="J37" s="118">
        <v>2358</v>
      </c>
      <c r="K37" s="118">
        <v>56</v>
      </c>
      <c r="L37" s="118">
        <v>281517</v>
      </c>
      <c r="M37" s="124">
        <v>17644</v>
      </c>
      <c r="N37" s="124">
        <v>25816</v>
      </c>
      <c r="O37" s="97">
        <v>8708</v>
      </c>
      <c r="P37" s="124">
        <v>52168</v>
      </c>
      <c r="Q37" s="143">
        <f t="shared" ref="Q37:Q68" si="1">L37+P37</f>
        <v>333685</v>
      </c>
      <c r="S37" s="110"/>
      <c r="T37" s="111"/>
      <c r="U37" s="110"/>
    </row>
    <row r="38" spans="1:21">
      <c r="A38" s="144" t="s">
        <v>195</v>
      </c>
      <c r="B38" s="146" t="s">
        <v>158</v>
      </c>
      <c r="C38" s="118">
        <v>87904</v>
      </c>
      <c r="D38" s="118">
        <v>36299</v>
      </c>
      <c r="E38" s="118">
        <v>124203</v>
      </c>
      <c r="F38" s="118">
        <v>46880</v>
      </c>
      <c r="G38" s="118">
        <v>20844</v>
      </c>
      <c r="H38" s="118">
        <v>67724</v>
      </c>
      <c r="I38" s="118">
        <v>191927</v>
      </c>
      <c r="J38" s="118">
        <v>0</v>
      </c>
      <c r="K38" s="118">
        <v>900</v>
      </c>
      <c r="L38" s="118">
        <v>192827</v>
      </c>
      <c r="M38" s="124">
        <v>12390</v>
      </c>
      <c r="N38" s="124">
        <v>43593</v>
      </c>
      <c r="O38" s="97">
        <v>66</v>
      </c>
      <c r="P38" s="124">
        <v>56049</v>
      </c>
      <c r="Q38" s="143">
        <f t="shared" si="1"/>
        <v>248876</v>
      </c>
      <c r="S38" s="110"/>
      <c r="T38" s="111"/>
      <c r="U38" s="110"/>
    </row>
    <row r="39" spans="1:21">
      <c r="A39" s="144" t="s">
        <v>195</v>
      </c>
      <c r="B39" s="146" t="s">
        <v>130</v>
      </c>
      <c r="C39" s="118">
        <v>141419</v>
      </c>
      <c r="D39" s="118">
        <v>72623</v>
      </c>
      <c r="E39" s="118">
        <v>214042</v>
      </c>
      <c r="F39" s="118">
        <v>160501</v>
      </c>
      <c r="G39" s="118">
        <v>34641</v>
      </c>
      <c r="H39" s="118">
        <v>195142</v>
      </c>
      <c r="I39" s="118">
        <v>409184</v>
      </c>
      <c r="J39" s="120">
        <v>1796</v>
      </c>
      <c r="K39" s="118" t="s">
        <v>131</v>
      </c>
      <c r="L39" s="118">
        <v>410980</v>
      </c>
      <c r="M39" s="124">
        <v>37328</v>
      </c>
      <c r="N39" s="124">
        <v>16961</v>
      </c>
      <c r="O39" s="97" t="s">
        <v>131</v>
      </c>
      <c r="P39" s="124">
        <v>54289</v>
      </c>
      <c r="Q39" s="143">
        <f t="shared" si="1"/>
        <v>465269</v>
      </c>
      <c r="S39" s="110"/>
      <c r="T39" s="111"/>
      <c r="U39" s="110"/>
    </row>
    <row r="40" spans="1:21">
      <c r="A40" s="144" t="s">
        <v>195</v>
      </c>
      <c r="B40" s="146" t="s">
        <v>168</v>
      </c>
      <c r="C40" s="118">
        <v>46169</v>
      </c>
      <c r="D40" s="118">
        <v>16127</v>
      </c>
      <c r="E40" s="118">
        <v>62296</v>
      </c>
      <c r="F40" s="118">
        <v>15666</v>
      </c>
      <c r="G40" s="118">
        <v>2715</v>
      </c>
      <c r="H40" s="118">
        <v>18381</v>
      </c>
      <c r="I40" s="118">
        <v>80677</v>
      </c>
      <c r="J40" s="120">
        <v>775</v>
      </c>
      <c r="K40" s="118">
        <v>0</v>
      </c>
      <c r="L40" s="118">
        <v>81452</v>
      </c>
      <c r="M40" s="124">
        <v>6033</v>
      </c>
      <c r="N40" s="124">
        <v>15631</v>
      </c>
      <c r="O40" s="97">
        <v>107</v>
      </c>
      <c r="P40" s="124">
        <v>21771</v>
      </c>
      <c r="Q40" s="143">
        <f t="shared" si="1"/>
        <v>103223</v>
      </c>
      <c r="S40" s="110"/>
      <c r="T40" s="111"/>
      <c r="U40" s="110"/>
    </row>
    <row r="41" spans="1:21">
      <c r="A41" s="144" t="s">
        <v>195</v>
      </c>
      <c r="B41" s="146" t="s">
        <v>132</v>
      </c>
      <c r="C41" s="118">
        <v>110382</v>
      </c>
      <c r="D41" s="118">
        <v>67650</v>
      </c>
      <c r="E41" s="118">
        <v>178032</v>
      </c>
      <c r="F41" s="118">
        <v>116159</v>
      </c>
      <c r="G41" s="118">
        <v>31840</v>
      </c>
      <c r="H41" s="118">
        <v>147999</v>
      </c>
      <c r="I41" s="118">
        <v>326031</v>
      </c>
      <c r="J41" s="118">
        <v>3354</v>
      </c>
      <c r="K41" s="118">
        <v>438</v>
      </c>
      <c r="L41" s="118">
        <v>329823</v>
      </c>
      <c r="M41" s="124">
        <v>17837</v>
      </c>
      <c r="N41" s="124">
        <v>74744</v>
      </c>
      <c r="O41" s="97">
        <v>273</v>
      </c>
      <c r="P41" s="124">
        <v>92854</v>
      </c>
      <c r="Q41" s="143">
        <f t="shared" si="1"/>
        <v>422677</v>
      </c>
      <c r="S41" s="110"/>
      <c r="T41" s="111"/>
      <c r="U41" s="110"/>
    </row>
    <row r="42" spans="1:21">
      <c r="A42" s="144" t="s">
        <v>195</v>
      </c>
      <c r="B42" s="146" t="s">
        <v>134</v>
      </c>
      <c r="C42" s="118">
        <v>77382</v>
      </c>
      <c r="D42" s="118">
        <v>24029</v>
      </c>
      <c r="E42" s="118">
        <v>101411</v>
      </c>
      <c r="F42" s="118">
        <v>37627</v>
      </c>
      <c r="G42" s="118">
        <v>13114</v>
      </c>
      <c r="H42" s="118">
        <v>50741</v>
      </c>
      <c r="I42" s="118">
        <v>152152</v>
      </c>
      <c r="J42" s="118">
        <v>2300</v>
      </c>
      <c r="K42" s="118">
        <v>0</v>
      </c>
      <c r="L42" s="118">
        <v>154452</v>
      </c>
      <c r="M42" s="124">
        <v>5562</v>
      </c>
      <c r="N42" s="124">
        <v>39745</v>
      </c>
      <c r="O42" s="97">
        <v>0</v>
      </c>
      <c r="P42" s="124">
        <v>45307</v>
      </c>
      <c r="Q42" s="143">
        <f t="shared" si="1"/>
        <v>199759</v>
      </c>
      <c r="S42" s="110"/>
      <c r="T42" s="111"/>
      <c r="U42" s="110"/>
    </row>
    <row r="43" spans="1:21">
      <c r="A43" s="144" t="s">
        <v>195</v>
      </c>
      <c r="B43" s="146" t="s">
        <v>140</v>
      </c>
      <c r="C43" s="118">
        <v>190082</v>
      </c>
      <c r="D43" s="118">
        <v>47867</v>
      </c>
      <c r="E43" s="118">
        <v>237949</v>
      </c>
      <c r="F43" s="118">
        <v>96227</v>
      </c>
      <c r="G43" s="118">
        <v>23144</v>
      </c>
      <c r="H43" s="118">
        <v>119371</v>
      </c>
      <c r="I43" s="118">
        <v>357320</v>
      </c>
      <c r="J43" s="118">
        <v>7720</v>
      </c>
      <c r="K43" s="118">
        <v>71</v>
      </c>
      <c r="L43" s="118">
        <v>365111</v>
      </c>
      <c r="M43" s="124">
        <v>21724</v>
      </c>
      <c r="N43" s="124">
        <v>69824</v>
      </c>
      <c r="O43" s="97">
        <v>48589</v>
      </c>
      <c r="P43" s="124">
        <v>140137</v>
      </c>
      <c r="Q43" s="143">
        <f t="shared" si="1"/>
        <v>505248</v>
      </c>
      <c r="S43" s="110"/>
      <c r="T43" s="111"/>
      <c r="U43" s="110"/>
    </row>
    <row r="44" spans="1:21">
      <c r="A44" s="144" t="s">
        <v>195</v>
      </c>
      <c r="B44" s="146" t="s">
        <v>133</v>
      </c>
      <c r="C44" s="118">
        <v>233345</v>
      </c>
      <c r="D44" s="118">
        <v>108535</v>
      </c>
      <c r="E44" s="118">
        <v>341880</v>
      </c>
      <c r="F44" s="118">
        <v>177921</v>
      </c>
      <c r="G44" s="118">
        <v>41709</v>
      </c>
      <c r="H44" s="118">
        <v>219630</v>
      </c>
      <c r="I44" s="118">
        <v>561510</v>
      </c>
      <c r="J44" s="120">
        <v>0</v>
      </c>
      <c r="K44" s="118">
        <v>1</v>
      </c>
      <c r="L44" s="118">
        <v>561511</v>
      </c>
      <c r="M44" s="124">
        <v>31023</v>
      </c>
      <c r="N44" s="124">
        <v>89646</v>
      </c>
      <c r="O44" s="97">
        <v>1234</v>
      </c>
      <c r="P44" s="124">
        <v>121903</v>
      </c>
      <c r="Q44" s="143">
        <f t="shared" si="1"/>
        <v>683414</v>
      </c>
      <c r="S44" s="110"/>
      <c r="T44" s="111"/>
      <c r="U44" s="110"/>
    </row>
    <row r="45" spans="1:21">
      <c r="A45" s="144" t="s">
        <v>195</v>
      </c>
      <c r="B45" s="146" t="s">
        <v>147</v>
      </c>
      <c r="C45" s="118">
        <v>61501</v>
      </c>
      <c r="D45" s="118">
        <v>31251</v>
      </c>
      <c r="E45" s="118">
        <v>92752</v>
      </c>
      <c r="F45" s="118">
        <v>29982</v>
      </c>
      <c r="G45" s="118">
        <v>8684</v>
      </c>
      <c r="H45" s="118">
        <v>38666</v>
      </c>
      <c r="I45" s="118">
        <v>131418</v>
      </c>
      <c r="J45" s="118">
        <v>12494</v>
      </c>
      <c r="K45" s="118">
        <v>47754</v>
      </c>
      <c r="L45" s="118">
        <v>191666</v>
      </c>
      <c r="M45" s="124">
        <v>18810</v>
      </c>
      <c r="N45" s="124">
        <v>14085</v>
      </c>
      <c r="O45" s="124" t="s">
        <v>131</v>
      </c>
      <c r="P45" s="124">
        <v>32895</v>
      </c>
      <c r="Q45" s="143">
        <f t="shared" si="1"/>
        <v>224561</v>
      </c>
      <c r="S45" s="110"/>
      <c r="T45" s="111"/>
      <c r="U45" s="110"/>
    </row>
    <row r="46" spans="1:21">
      <c r="A46" s="144" t="s">
        <v>195</v>
      </c>
      <c r="B46" s="146" t="s">
        <v>148</v>
      </c>
      <c r="C46" s="118">
        <v>54716</v>
      </c>
      <c r="D46" s="118">
        <v>24543</v>
      </c>
      <c r="E46" s="118">
        <v>79259</v>
      </c>
      <c r="F46" s="118">
        <v>72559</v>
      </c>
      <c r="G46" s="118">
        <v>11883</v>
      </c>
      <c r="H46" s="118">
        <v>84442</v>
      </c>
      <c r="I46" s="118">
        <v>163701</v>
      </c>
      <c r="J46" s="118">
        <v>1596</v>
      </c>
      <c r="K46" s="118">
        <v>8629</v>
      </c>
      <c r="L46" s="118">
        <v>173926</v>
      </c>
      <c r="M46" s="124">
        <v>2577</v>
      </c>
      <c r="N46" s="124">
        <v>23752</v>
      </c>
      <c r="O46" s="97">
        <v>8</v>
      </c>
      <c r="P46" s="124">
        <v>26337</v>
      </c>
      <c r="Q46" s="143">
        <f t="shared" si="1"/>
        <v>200263</v>
      </c>
      <c r="S46" s="110"/>
      <c r="T46" s="111"/>
      <c r="U46" s="110"/>
    </row>
    <row r="47" spans="1:21">
      <c r="A47" s="144" t="s">
        <v>195</v>
      </c>
      <c r="B47" s="146" t="s">
        <v>162</v>
      </c>
      <c r="C47" s="118">
        <v>65423</v>
      </c>
      <c r="D47" s="118">
        <v>27495</v>
      </c>
      <c r="E47" s="118">
        <v>92918</v>
      </c>
      <c r="F47" s="118">
        <v>29980</v>
      </c>
      <c r="G47" s="118">
        <v>8693</v>
      </c>
      <c r="H47" s="118">
        <v>38673</v>
      </c>
      <c r="I47" s="118">
        <v>131591</v>
      </c>
      <c r="J47" s="118">
        <v>5172</v>
      </c>
      <c r="K47" s="118">
        <v>0</v>
      </c>
      <c r="L47" s="118">
        <v>136763</v>
      </c>
      <c r="M47" s="124">
        <v>4213</v>
      </c>
      <c r="N47" s="97">
        <v>500</v>
      </c>
      <c r="O47" s="97">
        <v>0</v>
      </c>
      <c r="P47" s="124">
        <v>4713</v>
      </c>
      <c r="Q47" s="143">
        <f t="shared" si="1"/>
        <v>141476</v>
      </c>
      <c r="S47" s="110"/>
      <c r="T47" s="111"/>
      <c r="U47" s="110"/>
    </row>
    <row r="48" spans="1:21">
      <c r="A48" s="144" t="s">
        <v>195</v>
      </c>
      <c r="B48" s="146" t="s">
        <v>149</v>
      </c>
      <c r="C48" s="118">
        <v>94148</v>
      </c>
      <c r="D48" s="118">
        <v>29834</v>
      </c>
      <c r="E48" s="118">
        <v>123982</v>
      </c>
      <c r="F48" s="118">
        <v>60127</v>
      </c>
      <c r="G48" s="118">
        <v>13609</v>
      </c>
      <c r="H48" s="118">
        <v>73736</v>
      </c>
      <c r="I48" s="118">
        <v>197718</v>
      </c>
      <c r="J48" s="118">
        <v>1496</v>
      </c>
      <c r="K48" s="118">
        <v>1</v>
      </c>
      <c r="L48" s="118">
        <v>199215</v>
      </c>
      <c r="M48" s="124">
        <v>15568</v>
      </c>
      <c r="N48" s="124">
        <v>9144</v>
      </c>
      <c r="O48" s="97">
        <v>110</v>
      </c>
      <c r="P48" s="124">
        <v>24822</v>
      </c>
      <c r="Q48" s="143">
        <f t="shared" si="1"/>
        <v>224037</v>
      </c>
      <c r="S48" s="110"/>
      <c r="T48" s="111"/>
      <c r="U48" s="110"/>
    </row>
    <row r="49" spans="1:21">
      <c r="A49" s="144" t="s">
        <v>195</v>
      </c>
      <c r="B49" s="146" t="s">
        <v>165</v>
      </c>
      <c r="C49" s="118">
        <v>97734</v>
      </c>
      <c r="D49" s="118">
        <v>40389</v>
      </c>
      <c r="E49" s="118">
        <v>138123</v>
      </c>
      <c r="F49" s="118">
        <v>48769</v>
      </c>
      <c r="G49" s="118">
        <v>11523</v>
      </c>
      <c r="H49" s="118">
        <v>60292</v>
      </c>
      <c r="I49" s="118">
        <v>198415</v>
      </c>
      <c r="J49" s="120">
        <v>0</v>
      </c>
      <c r="K49" s="118">
        <v>1675</v>
      </c>
      <c r="L49" s="118">
        <v>200090</v>
      </c>
      <c r="M49" s="124">
        <v>19857</v>
      </c>
      <c r="N49" s="124">
        <v>23198</v>
      </c>
      <c r="O49" s="97">
        <v>821</v>
      </c>
      <c r="P49" s="124">
        <v>43876</v>
      </c>
      <c r="Q49" s="143">
        <f t="shared" si="1"/>
        <v>243966</v>
      </c>
      <c r="S49" s="110"/>
      <c r="T49" s="111"/>
      <c r="U49" s="110"/>
    </row>
    <row r="50" spans="1:21">
      <c r="A50" s="144" t="s">
        <v>195</v>
      </c>
      <c r="B50" s="146" t="s">
        <v>127</v>
      </c>
      <c r="C50" s="118">
        <v>205174</v>
      </c>
      <c r="D50" s="118">
        <v>73302</v>
      </c>
      <c r="E50" s="118">
        <v>278476</v>
      </c>
      <c r="F50" s="118">
        <v>285028</v>
      </c>
      <c r="G50" s="118">
        <v>53377</v>
      </c>
      <c r="H50" s="118">
        <v>338405</v>
      </c>
      <c r="I50" s="118">
        <v>616881</v>
      </c>
      <c r="J50" s="120">
        <v>5923</v>
      </c>
      <c r="K50" s="118">
        <v>2590</v>
      </c>
      <c r="L50" s="118">
        <v>625394</v>
      </c>
      <c r="M50" s="124">
        <v>50110</v>
      </c>
      <c r="N50" s="124">
        <v>112688</v>
      </c>
      <c r="O50" s="97">
        <v>7519</v>
      </c>
      <c r="P50" s="124">
        <v>170317</v>
      </c>
      <c r="Q50" s="143">
        <f t="shared" si="1"/>
        <v>795711</v>
      </c>
      <c r="S50" s="110"/>
      <c r="T50" s="111"/>
      <c r="U50" s="110"/>
    </row>
    <row r="51" spans="1:21">
      <c r="A51" s="144" t="s">
        <v>195</v>
      </c>
      <c r="B51" s="146" t="s">
        <v>159</v>
      </c>
      <c r="C51" s="118">
        <v>38593</v>
      </c>
      <c r="D51" s="118">
        <v>26495</v>
      </c>
      <c r="E51" s="118">
        <v>65088</v>
      </c>
      <c r="F51" s="118">
        <v>31282</v>
      </c>
      <c r="G51" s="118">
        <v>10533</v>
      </c>
      <c r="H51" s="118">
        <v>41815</v>
      </c>
      <c r="I51" s="118">
        <v>106903</v>
      </c>
      <c r="J51" s="120">
        <v>2382</v>
      </c>
      <c r="K51" s="118">
        <v>0</v>
      </c>
      <c r="L51" s="118">
        <v>109285</v>
      </c>
      <c r="M51" s="124">
        <v>9575</v>
      </c>
      <c r="N51" s="124">
        <v>4022</v>
      </c>
      <c r="O51" s="124">
        <v>0</v>
      </c>
      <c r="P51" s="124">
        <v>13597</v>
      </c>
      <c r="Q51" s="143">
        <f t="shared" si="1"/>
        <v>122882</v>
      </c>
      <c r="S51" s="110"/>
      <c r="T51" s="111"/>
      <c r="U51" s="110"/>
    </row>
    <row r="52" spans="1:21">
      <c r="A52" s="144" t="s">
        <v>195</v>
      </c>
      <c r="B52" s="146" t="s">
        <v>118</v>
      </c>
      <c r="C52" s="118">
        <v>1888159</v>
      </c>
      <c r="D52" s="118">
        <v>1476748</v>
      </c>
      <c r="E52" s="118">
        <v>3364907</v>
      </c>
      <c r="F52" s="118">
        <v>3183258</v>
      </c>
      <c r="G52" s="118">
        <v>720197</v>
      </c>
      <c r="H52" s="118">
        <v>3903455</v>
      </c>
      <c r="I52" s="118">
        <v>7268362</v>
      </c>
      <c r="J52" s="119">
        <v>0</v>
      </c>
      <c r="K52" s="118">
        <v>0</v>
      </c>
      <c r="L52" s="118">
        <v>7268362</v>
      </c>
      <c r="M52" s="97">
        <v>140707</v>
      </c>
      <c r="N52" s="97">
        <v>0</v>
      </c>
      <c r="O52" s="97">
        <v>0</v>
      </c>
      <c r="P52" s="124">
        <v>140707</v>
      </c>
      <c r="Q52" s="143">
        <f t="shared" si="1"/>
        <v>7409069</v>
      </c>
      <c r="S52" s="110"/>
      <c r="T52" s="111"/>
      <c r="U52" s="110"/>
    </row>
    <row r="53" spans="1:21">
      <c r="A53" s="144" t="s">
        <v>195</v>
      </c>
      <c r="B53" s="146" t="s">
        <v>167</v>
      </c>
      <c r="C53" s="118">
        <v>15781</v>
      </c>
      <c r="D53" s="118">
        <v>9743</v>
      </c>
      <c r="E53" s="118">
        <v>25524</v>
      </c>
      <c r="F53" s="118">
        <v>22997</v>
      </c>
      <c r="G53" s="118">
        <v>5412</v>
      </c>
      <c r="H53" s="118">
        <v>28409</v>
      </c>
      <c r="I53" s="118">
        <v>53933</v>
      </c>
      <c r="J53" s="118">
        <v>4152</v>
      </c>
      <c r="K53" s="118">
        <v>0</v>
      </c>
      <c r="L53" s="118">
        <v>58085</v>
      </c>
      <c r="M53" s="124">
        <v>4574</v>
      </c>
      <c r="N53" s="124">
        <v>11433</v>
      </c>
      <c r="O53" s="97">
        <v>5988</v>
      </c>
      <c r="P53" s="124">
        <v>21995</v>
      </c>
      <c r="Q53" s="143">
        <f t="shared" si="1"/>
        <v>80080</v>
      </c>
      <c r="S53" s="110"/>
      <c r="T53" s="111"/>
      <c r="U53" s="110"/>
    </row>
    <row r="54" spans="1:21">
      <c r="A54" s="144" t="s">
        <v>195</v>
      </c>
      <c r="B54" s="146" t="s">
        <v>135</v>
      </c>
      <c r="C54" s="118">
        <v>119504</v>
      </c>
      <c r="D54" s="118">
        <v>41893</v>
      </c>
      <c r="E54" s="118">
        <v>161397</v>
      </c>
      <c r="F54" s="118">
        <v>81514</v>
      </c>
      <c r="G54" s="118">
        <v>21740</v>
      </c>
      <c r="H54" s="118">
        <v>103254</v>
      </c>
      <c r="I54" s="118">
        <v>264651</v>
      </c>
      <c r="J54" s="118">
        <v>7259</v>
      </c>
      <c r="K54" s="118">
        <v>0</v>
      </c>
      <c r="L54" s="118">
        <v>271910</v>
      </c>
      <c r="M54" s="124">
        <v>15766</v>
      </c>
      <c r="N54" s="124">
        <v>74209</v>
      </c>
      <c r="O54" s="97">
        <v>0</v>
      </c>
      <c r="P54" s="124">
        <v>89975</v>
      </c>
      <c r="Q54" s="143">
        <f t="shared" si="1"/>
        <v>361885</v>
      </c>
      <c r="S54" s="110"/>
      <c r="T54" s="111"/>
      <c r="U54" s="110"/>
    </row>
    <row r="55" spans="1:21">
      <c r="A55" s="144" t="s">
        <v>195</v>
      </c>
      <c r="B55" s="146" t="s">
        <v>146</v>
      </c>
      <c r="C55" s="118">
        <v>70492</v>
      </c>
      <c r="D55" s="118">
        <v>17858</v>
      </c>
      <c r="E55" s="118">
        <v>88350</v>
      </c>
      <c r="F55" s="118">
        <v>69312</v>
      </c>
      <c r="G55" s="118">
        <v>16916</v>
      </c>
      <c r="H55" s="118">
        <v>86228</v>
      </c>
      <c r="I55" s="118">
        <v>174578</v>
      </c>
      <c r="J55" s="118">
        <v>7113</v>
      </c>
      <c r="K55" s="118">
        <v>0</v>
      </c>
      <c r="L55" s="118">
        <v>181691</v>
      </c>
      <c r="M55" s="124">
        <v>4353</v>
      </c>
      <c r="N55" s="124">
        <v>19088</v>
      </c>
      <c r="O55" s="124">
        <v>8813</v>
      </c>
      <c r="P55" s="124">
        <v>32254</v>
      </c>
      <c r="Q55" s="143">
        <f t="shared" si="1"/>
        <v>213945</v>
      </c>
      <c r="S55" s="110"/>
      <c r="T55" s="111"/>
      <c r="U55" s="110"/>
    </row>
    <row r="56" spans="1:21">
      <c r="A56" s="98"/>
      <c r="B56" s="99" t="s">
        <v>169</v>
      </c>
      <c r="C56" s="100">
        <f>SUM(C5:C55)</f>
        <v>10972945</v>
      </c>
      <c r="D56" s="100">
        <f t="shared" ref="D56:J56" si="2">SUM(D5:D55)</f>
        <v>5952920</v>
      </c>
      <c r="E56" s="100">
        <f t="shared" si="2"/>
        <v>16925865</v>
      </c>
      <c r="F56" s="100">
        <f t="shared" si="2"/>
        <v>10494740</v>
      </c>
      <c r="G56" s="100">
        <f t="shared" si="2"/>
        <v>2547908</v>
      </c>
      <c r="H56" s="100">
        <f t="shared" si="2"/>
        <v>13042648</v>
      </c>
      <c r="I56" s="100">
        <f t="shared" si="2"/>
        <v>29968513</v>
      </c>
      <c r="J56" s="100">
        <f t="shared" si="2"/>
        <v>192753</v>
      </c>
      <c r="K56" s="101">
        <f t="shared" ref="K56:P56" si="3">SUM(K5:K55)</f>
        <v>255093</v>
      </c>
      <c r="L56" s="100">
        <f t="shared" si="3"/>
        <v>30416359</v>
      </c>
      <c r="M56" s="100">
        <f t="shared" si="3"/>
        <v>2001103</v>
      </c>
      <c r="N56" s="100">
        <f t="shared" si="3"/>
        <v>3805589</v>
      </c>
      <c r="O56" s="100">
        <f t="shared" si="3"/>
        <v>354105</v>
      </c>
      <c r="P56" s="100">
        <f t="shared" si="3"/>
        <v>6160797</v>
      </c>
      <c r="Q56" s="101">
        <f t="shared" ref="Q56" si="4">L56+P56</f>
        <v>36577156</v>
      </c>
      <c r="S56" s="110"/>
      <c r="T56" s="111"/>
      <c r="U56" s="110"/>
    </row>
    <row r="57" spans="1:21">
      <c r="A57" s="151" t="s">
        <v>196</v>
      </c>
      <c r="B57" s="95" t="s">
        <v>180</v>
      </c>
      <c r="C57" s="116">
        <v>43722</v>
      </c>
      <c r="D57" s="116">
        <v>15844</v>
      </c>
      <c r="E57" s="116">
        <v>59566</v>
      </c>
      <c r="F57" s="116">
        <v>51397</v>
      </c>
      <c r="G57" s="116">
        <v>10030</v>
      </c>
      <c r="H57" s="116">
        <v>61427</v>
      </c>
      <c r="I57" s="116">
        <v>120993</v>
      </c>
      <c r="J57" s="116">
        <v>1726</v>
      </c>
      <c r="K57" s="116">
        <v>2</v>
      </c>
      <c r="L57" s="122">
        <v>122721</v>
      </c>
      <c r="M57" s="125">
        <v>17845</v>
      </c>
      <c r="N57" s="125">
        <v>34490</v>
      </c>
      <c r="O57" s="95">
        <v>91</v>
      </c>
      <c r="P57" s="125">
        <v>52426</v>
      </c>
      <c r="Q57" s="123">
        <f t="shared" ref="Q57:Q71" si="5">L57+P57</f>
        <v>175147</v>
      </c>
      <c r="S57" s="110"/>
      <c r="T57" s="111"/>
      <c r="U57" s="110"/>
    </row>
    <row r="58" spans="1:21">
      <c r="A58" s="96" t="s">
        <v>196</v>
      </c>
      <c r="B58" s="97" t="s">
        <v>182</v>
      </c>
      <c r="C58" s="118">
        <v>145102</v>
      </c>
      <c r="D58" s="118">
        <v>24607</v>
      </c>
      <c r="E58" s="118">
        <v>169709</v>
      </c>
      <c r="F58" s="118">
        <v>40372</v>
      </c>
      <c r="G58" s="118">
        <v>3935</v>
      </c>
      <c r="H58" s="118">
        <v>44307</v>
      </c>
      <c r="I58" s="118">
        <v>214016</v>
      </c>
      <c r="J58" s="118">
        <v>3913</v>
      </c>
      <c r="K58" s="118">
        <v>229</v>
      </c>
      <c r="L58" s="121">
        <v>218158</v>
      </c>
      <c r="M58" s="124">
        <v>7895</v>
      </c>
      <c r="N58" s="124">
        <v>10510</v>
      </c>
      <c r="O58" s="97">
        <v>19</v>
      </c>
      <c r="P58" s="124">
        <v>18424</v>
      </c>
      <c r="Q58" s="123">
        <f t="shared" si="5"/>
        <v>236582</v>
      </c>
      <c r="S58" s="110"/>
      <c r="T58" s="111"/>
      <c r="U58" s="110"/>
    </row>
    <row r="59" spans="1:21">
      <c r="A59" s="96" t="s">
        <v>196</v>
      </c>
      <c r="B59" s="97" t="s">
        <v>175</v>
      </c>
      <c r="C59" s="118">
        <v>210127</v>
      </c>
      <c r="D59" s="118">
        <v>89482</v>
      </c>
      <c r="E59" s="118">
        <v>299609</v>
      </c>
      <c r="F59" s="118">
        <v>181440</v>
      </c>
      <c r="G59" s="118">
        <v>39994</v>
      </c>
      <c r="H59" s="118">
        <v>221434</v>
      </c>
      <c r="I59" s="118">
        <v>521043</v>
      </c>
      <c r="J59" s="118">
        <v>3878</v>
      </c>
      <c r="K59" s="118">
        <v>0</v>
      </c>
      <c r="L59" s="121">
        <v>524921</v>
      </c>
      <c r="M59" s="124">
        <v>61079</v>
      </c>
      <c r="N59" s="124">
        <v>201533</v>
      </c>
      <c r="O59" s="97">
        <v>0</v>
      </c>
      <c r="P59" s="124">
        <v>262612</v>
      </c>
      <c r="Q59" s="123">
        <f t="shared" si="5"/>
        <v>787533</v>
      </c>
      <c r="S59" s="110"/>
      <c r="T59" s="111"/>
      <c r="U59" s="110"/>
    </row>
    <row r="60" spans="1:21">
      <c r="A60" s="96" t="s">
        <v>196</v>
      </c>
      <c r="B60" s="97" t="s">
        <v>181</v>
      </c>
      <c r="C60" s="118">
        <v>115245</v>
      </c>
      <c r="D60" s="118">
        <v>15731</v>
      </c>
      <c r="E60" s="118">
        <v>130976</v>
      </c>
      <c r="F60" s="118">
        <v>42308</v>
      </c>
      <c r="G60" s="118">
        <v>8147</v>
      </c>
      <c r="H60" s="118">
        <v>50455</v>
      </c>
      <c r="I60" s="118">
        <v>181431</v>
      </c>
      <c r="J60" s="118">
        <v>3604</v>
      </c>
      <c r="K60" s="118" t="s">
        <v>131</v>
      </c>
      <c r="L60" s="121">
        <v>185035</v>
      </c>
      <c r="M60" s="124">
        <v>5133</v>
      </c>
      <c r="N60" s="124">
        <v>4191</v>
      </c>
      <c r="O60" s="97">
        <v>2185</v>
      </c>
      <c r="P60" s="124">
        <v>11509</v>
      </c>
      <c r="Q60" s="123">
        <f t="shared" si="5"/>
        <v>196544</v>
      </c>
      <c r="S60" s="110"/>
      <c r="T60" s="111"/>
      <c r="U60" s="110"/>
    </row>
    <row r="61" spans="1:21">
      <c r="A61" s="96" t="s">
        <v>196</v>
      </c>
      <c r="B61" s="97" t="s">
        <v>172</v>
      </c>
      <c r="C61" s="118">
        <v>219273</v>
      </c>
      <c r="D61" s="118">
        <v>108351</v>
      </c>
      <c r="E61" s="118">
        <v>327624</v>
      </c>
      <c r="F61" s="118">
        <v>177051</v>
      </c>
      <c r="G61" s="118">
        <v>53241</v>
      </c>
      <c r="H61" s="118">
        <v>230292</v>
      </c>
      <c r="I61" s="118">
        <v>557916</v>
      </c>
      <c r="J61" s="118">
        <v>6056</v>
      </c>
      <c r="K61" s="118">
        <v>139</v>
      </c>
      <c r="L61" s="121">
        <v>564111</v>
      </c>
      <c r="M61" s="124">
        <v>80250</v>
      </c>
      <c r="N61" s="124">
        <v>183243</v>
      </c>
      <c r="O61" s="124">
        <v>193</v>
      </c>
      <c r="P61" s="124">
        <v>263686</v>
      </c>
      <c r="Q61" s="123">
        <f t="shared" si="5"/>
        <v>827797</v>
      </c>
      <c r="S61" s="110"/>
      <c r="T61" s="111"/>
      <c r="U61" s="110"/>
    </row>
    <row r="62" spans="1:21">
      <c r="A62" s="96" t="s">
        <v>196</v>
      </c>
      <c r="B62" s="97" t="s">
        <v>173</v>
      </c>
      <c r="C62" s="118">
        <v>238973</v>
      </c>
      <c r="D62" s="118">
        <v>85542</v>
      </c>
      <c r="E62" s="118">
        <v>324515</v>
      </c>
      <c r="F62" s="118">
        <v>119884</v>
      </c>
      <c r="G62" s="118">
        <v>34811</v>
      </c>
      <c r="H62" s="118">
        <v>154695</v>
      </c>
      <c r="I62" s="118">
        <v>479210</v>
      </c>
      <c r="J62" s="118">
        <v>3807</v>
      </c>
      <c r="K62" s="118">
        <v>15431</v>
      </c>
      <c r="L62" s="121">
        <v>498448</v>
      </c>
      <c r="M62" s="124">
        <v>49531</v>
      </c>
      <c r="N62" s="124">
        <v>16480</v>
      </c>
      <c r="O62" s="124">
        <v>53</v>
      </c>
      <c r="P62" s="124">
        <v>66064</v>
      </c>
      <c r="Q62" s="123">
        <f t="shared" si="5"/>
        <v>564512</v>
      </c>
      <c r="S62" s="110"/>
      <c r="T62" s="111"/>
      <c r="U62" s="110"/>
    </row>
    <row r="63" spans="1:21">
      <c r="A63" s="96" t="s">
        <v>196</v>
      </c>
      <c r="B63" s="97" t="s">
        <v>177</v>
      </c>
      <c r="C63" s="118">
        <v>132052</v>
      </c>
      <c r="D63" s="118">
        <v>77867</v>
      </c>
      <c r="E63" s="118">
        <v>209919</v>
      </c>
      <c r="F63" s="118">
        <v>97949</v>
      </c>
      <c r="G63" s="118">
        <v>25663</v>
      </c>
      <c r="H63" s="118">
        <v>123612</v>
      </c>
      <c r="I63" s="118">
        <v>333531</v>
      </c>
      <c r="J63" s="118">
        <v>6669</v>
      </c>
      <c r="K63" s="118">
        <v>21910</v>
      </c>
      <c r="L63" s="121">
        <v>362110</v>
      </c>
      <c r="M63" s="124">
        <v>28493</v>
      </c>
      <c r="N63" s="124">
        <v>28865</v>
      </c>
      <c r="O63" s="97">
        <v>91</v>
      </c>
      <c r="P63" s="124">
        <v>57449</v>
      </c>
      <c r="Q63" s="123">
        <f t="shared" si="5"/>
        <v>419559</v>
      </c>
      <c r="S63" s="110"/>
      <c r="T63" s="111"/>
      <c r="U63" s="110"/>
    </row>
    <row r="64" spans="1:21">
      <c r="A64" s="96" t="s">
        <v>196</v>
      </c>
      <c r="B64" s="97" t="s">
        <v>179</v>
      </c>
      <c r="C64" s="118">
        <v>139707</v>
      </c>
      <c r="D64" s="118">
        <v>55006</v>
      </c>
      <c r="E64" s="118">
        <v>194713</v>
      </c>
      <c r="F64" s="118">
        <v>68029</v>
      </c>
      <c r="G64" s="118">
        <v>17890</v>
      </c>
      <c r="H64" s="118">
        <v>85919</v>
      </c>
      <c r="I64" s="118">
        <v>280632</v>
      </c>
      <c r="J64" s="118">
        <v>7931</v>
      </c>
      <c r="K64" s="118">
        <v>137</v>
      </c>
      <c r="L64" s="121">
        <v>288700</v>
      </c>
      <c r="M64" s="124">
        <v>28942</v>
      </c>
      <c r="N64" s="124">
        <v>21965</v>
      </c>
      <c r="O64" s="124">
        <v>810</v>
      </c>
      <c r="P64" s="124">
        <v>51717</v>
      </c>
      <c r="Q64" s="123">
        <f t="shared" si="5"/>
        <v>340417</v>
      </c>
      <c r="S64" s="110"/>
      <c r="T64" s="111"/>
      <c r="U64" s="110"/>
    </row>
    <row r="65" spans="1:21">
      <c r="A65" s="96" t="s">
        <v>196</v>
      </c>
      <c r="B65" s="97" t="s">
        <v>170</v>
      </c>
      <c r="C65" s="118">
        <v>389422</v>
      </c>
      <c r="D65" s="118">
        <v>171544</v>
      </c>
      <c r="E65" s="118">
        <v>560966</v>
      </c>
      <c r="F65" s="118">
        <v>307692</v>
      </c>
      <c r="G65" s="118">
        <v>96097</v>
      </c>
      <c r="H65" s="118">
        <v>403789</v>
      </c>
      <c r="I65" s="118">
        <v>964755</v>
      </c>
      <c r="J65" s="120">
        <v>0</v>
      </c>
      <c r="K65" s="118">
        <v>0</v>
      </c>
      <c r="L65" s="121">
        <v>964755</v>
      </c>
      <c r="M65" s="124">
        <v>90735</v>
      </c>
      <c r="N65" s="124">
        <v>278745</v>
      </c>
      <c r="O65" s="124">
        <v>10399</v>
      </c>
      <c r="P65" s="124">
        <v>379879</v>
      </c>
      <c r="Q65" s="123">
        <f t="shared" si="5"/>
        <v>1344634</v>
      </c>
      <c r="S65" s="110"/>
      <c r="T65" s="111"/>
      <c r="U65" s="110"/>
    </row>
    <row r="66" spans="1:21">
      <c r="A66" s="96" t="s">
        <v>196</v>
      </c>
      <c r="B66" s="97" t="s">
        <v>176</v>
      </c>
      <c r="C66" s="118">
        <v>119104</v>
      </c>
      <c r="D66" s="118">
        <v>52000</v>
      </c>
      <c r="E66" s="118">
        <v>171104</v>
      </c>
      <c r="F66" s="118">
        <v>158758</v>
      </c>
      <c r="G66" s="118">
        <v>30743</v>
      </c>
      <c r="H66" s="118">
        <v>189501</v>
      </c>
      <c r="I66" s="118">
        <v>360605</v>
      </c>
      <c r="J66" s="118">
        <v>9956</v>
      </c>
      <c r="K66" s="118">
        <v>298</v>
      </c>
      <c r="L66" s="121">
        <v>370859</v>
      </c>
      <c r="M66" s="124">
        <v>21670</v>
      </c>
      <c r="N66" s="124">
        <v>49737</v>
      </c>
      <c r="O66" s="124">
        <v>15996</v>
      </c>
      <c r="P66" s="124">
        <v>87403</v>
      </c>
      <c r="Q66" s="123">
        <f t="shared" si="5"/>
        <v>458262</v>
      </c>
      <c r="S66" s="110"/>
      <c r="T66" s="111"/>
      <c r="U66" s="110"/>
    </row>
    <row r="67" spans="1:21">
      <c r="A67" s="96" t="s">
        <v>196</v>
      </c>
      <c r="B67" s="97" t="s">
        <v>184</v>
      </c>
      <c r="C67" s="118">
        <v>120716</v>
      </c>
      <c r="D67" s="118">
        <v>25343</v>
      </c>
      <c r="E67" s="118">
        <v>146059</v>
      </c>
      <c r="F67" s="118">
        <v>43930</v>
      </c>
      <c r="G67" s="118">
        <v>7481</v>
      </c>
      <c r="H67" s="118">
        <v>51411</v>
      </c>
      <c r="I67" s="118">
        <v>197470</v>
      </c>
      <c r="J67" s="118">
        <v>2529</v>
      </c>
      <c r="K67" s="118">
        <v>0</v>
      </c>
      <c r="L67" s="121">
        <v>199999</v>
      </c>
      <c r="M67" s="124">
        <v>14689</v>
      </c>
      <c r="N67" s="124">
        <v>60116</v>
      </c>
      <c r="O67" s="97">
        <v>312</v>
      </c>
      <c r="P67" s="124">
        <v>75117</v>
      </c>
      <c r="Q67" s="123">
        <f t="shared" si="5"/>
        <v>275116</v>
      </c>
      <c r="S67" s="110"/>
      <c r="T67" s="111"/>
      <c r="U67" s="110"/>
    </row>
    <row r="68" spans="1:21">
      <c r="A68" s="96" t="s">
        <v>196</v>
      </c>
      <c r="B68" s="97" t="s">
        <v>178</v>
      </c>
      <c r="C68" s="118">
        <v>128207</v>
      </c>
      <c r="D68" s="118">
        <v>61326</v>
      </c>
      <c r="E68" s="118">
        <v>189533</v>
      </c>
      <c r="F68" s="118">
        <v>73062</v>
      </c>
      <c r="G68" s="118">
        <v>13102</v>
      </c>
      <c r="H68" s="118">
        <v>86164</v>
      </c>
      <c r="I68" s="118">
        <v>275697</v>
      </c>
      <c r="J68" s="118">
        <v>4700</v>
      </c>
      <c r="K68" s="118">
        <v>0</v>
      </c>
      <c r="L68" s="121">
        <v>280397</v>
      </c>
      <c r="M68" s="124">
        <v>24187</v>
      </c>
      <c r="N68" s="124">
        <v>111624</v>
      </c>
      <c r="O68" s="124">
        <v>471</v>
      </c>
      <c r="P68" s="124">
        <v>136282</v>
      </c>
      <c r="Q68" s="123">
        <f t="shared" si="5"/>
        <v>416679</v>
      </c>
      <c r="S68" s="110"/>
      <c r="T68" s="111"/>
      <c r="U68" s="110"/>
    </row>
    <row r="69" spans="1:21">
      <c r="A69" s="96" t="s">
        <v>196</v>
      </c>
      <c r="B69" s="97" t="s">
        <v>174</v>
      </c>
      <c r="C69" s="118">
        <v>226668</v>
      </c>
      <c r="D69" s="118">
        <v>68657</v>
      </c>
      <c r="E69" s="118">
        <v>295325</v>
      </c>
      <c r="F69" s="118">
        <v>242567</v>
      </c>
      <c r="G69" s="118">
        <v>50037</v>
      </c>
      <c r="H69" s="118">
        <v>292604</v>
      </c>
      <c r="I69" s="118">
        <v>587929</v>
      </c>
      <c r="J69" s="118">
        <v>5899</v>
      </c>
      <c r="K69" s="118">
        <v>0</v>
      </c>
      <c r="L69" s="121">
        <v>593828</v>
      </c>
      <c r="M69" s="124">
        <v>17024</v>
      </c>
      <c r="N69" s="124">
        <v>47963</v>
      </c>
      <c r="O69" s="124">
        <v>0</v>
      </c>
      <c r="P69" s="124">
        <v>64987</v>
      </c>
      <c r="Q69" s="123">
        <f t="shared" si="5"/>
        <v>658815</v>
      </c>
      <c r="S69" s="110"/>
      <c r="T69" s="111"/>
      <c r="U69" s="110"/>
    </row>
    <row r="70" spans="1:21">
      <c r="A70" s="96" t="s">
        <v>196</v>
      </c>
      <c r="B70" s="97" t="s">
        <v>183</v>
      </c>
      <c r="C70" s="118">
        <v>69654</v>
      </c>
      <c r="D70" s="118">
        <v>20276</v>
      </c>
      <c r="E70" s="118">
        <v>89930</v>
      </c>
      <c r="F70" s="118">
        <v>41381</v>
      </c>
      <c r="G70" s="118">
        <v>11903</v>
      </c>
      <c r="H70" s="118">
        <v>53284</v>
      </c>
      <c r="I70" s="118">
        <v>143214</v>
      </c>
      <c r="J70" s="118">
        <v>3268</v>
      </c>
      <c r="K70" s="118">
        <v>0</v>
      </c>
      <c r="L70" s="121">
        <v>146482</v>
      </c>
      <c r="M70" s="124">
        <v>9593</v>
      </c>
      <c r="N70" s="124">
        <v>17349</v>
      </c>
      <c r="O70" s="124">
        <v>7835</v>
      </c>
      <c r="P70" s="124">
        <v>34777</v>
      </c>
      <c r="Q70" s="123">
        <f t="shared" si="5"/>
        <v>181259</v>
      </c>
      <c r="S70" s="110"/>
      <c r="T70" s="111"/>
      <c r="U70" s="110"/>
    </row>
    <row r="71" spans="1:21">
      <c r="A71" s="96" t="s">
        <v>196</v>
      </c>
      <c r="B71" s="97" t="s">
        <v>171</v>
      </c>
      <c r="C71" s="118">
        <v>185893</v>
      </c>
      <c r="D71" s="118">
        <v>49331</v>
      </c>
      <c r="E71" s="118">
        <v>235224</v>
      </c>
      <c r="F71" s="118">
        <v>150611</v>
      </c>
      <c r="G71" s="118">
        <v>23560</v>
      </c>
      <c r="H71" s="118">
        <v>174171</v>
      </c>
      <c r="I71" s="118">
        <v>409395</v>
      </c>
      <c r="J71" s="118">
        <v>8505</v>
      </c>
      <c r="K71" s="118">
        <v>62997</v>
      </c>
      <c r="L71" s="121">
        <v>480897</v>
      </c>
      <c r="M71" s="124">
        <v>21841</v>
      </c>
      <c r="N71" s="124">
        <v>59508</v>
      </c>
      <c r="O71" s="124">
        <v>15859</v>
      </c>
      <c r="P71" s="124">
        <v>97208</v>
      </c>
      <c r="Q71" s="123">
        <f t="shared" si="5"/>
        <v>578105</v>
      </c>
      <c r="S71" s="110"/>
      <c r="T71" s="111"/>
      <c r="U71" s="110"/>
    </row>
    <row r="72" spans="1:21">
      <c r="A72" s="98"/>
      <c r="B72" s="99" t="s">
        <v>169</v>
      </c>
      <c r="C72" s="100">
        <f t="shared" ref="C72:J72" si="6">SUM(C57:C71)</f>
        <v>2483865</v>
      </c>
      <c r="D72" s="100">
        <f t="shared" si="6"/>
        <v>920907</v>
      </c>
      <c r="E72" s="100">
        <f t="shared" si="6"/>
        <v>3404772</v>
      </c>
      <c r="F72" s="100">
        <f t="shared" si="6"/>
        <v>1796431</v>
      </c>
      <c r="G72" s="100">
        <f t="shared" si="6"/>
        <v>426634</v>
      </c>
      <c r="H72" s="100">
        <f t="shared" si="6"/>
        <v>2223065</v>
      </c>
      <c r="I72" s="100">
        <f t="shared" si="6"/>
        <v>5627837</v>
      </c>
      <c r="J72" s="100">
        <f t="shared" si="6"/>
        <v>72441</v>
      </c>
      <c r="K72" s="101">
        <f>SUM(K57:K71)</f>
        <v>101143</v>
      </c>
      <c r="L72" s="100">
        <f t="shared" ref="L72:P72" si="7">SUM(L57:L71)</f>
        <v>5801421</v>
      </c>
      <c r="M72" s="100">
        <f t="shared" si="7"/>
        <v>478907</v>
      </c>
      <c r="N72" s="100">
        <f t="shared" si="7"/>
        <v>1126319</v>
      </c>
      <c r="O72" s="100">
        <f t="shared" si="7"/>
        <v>54314</v>
      </c>
      <c r="P72" s="100">
        <f t="shared" si="7"/>
        <v>1659540</v>
      </c>
      <c r="Q72" s="101">
        <f t="shared" ref="Q72:Q84" si="8">L72+P72</f>
        <v>7460961</v>
      </c>
      <c r="S72" s="110"/>
      <c r="T72" s="111"/>
      <c r="U72" s="110"/>
    </row>
    <row r="73" spans="1:21">
      <c r="A73" s="147" t="s">
        <v>197</v>
      </c>
      <c r="B73" s="148" t="s">
        <v>186</v>
      </c>
      <c r="C73" s="116">
        <v>194641</v>
      </c>
      <c r="D73" s="116">
        <v>160272</v>
      </c>
      <c r="E73" s="116">
        <v>354913</v>
      </c>
      <c r="F73" s="116">
        <v>277486</v>
      </c>
      <c r="G73" s="116">
        <v>73595</v>
      </c>
      <c r="H73" s="116">
        <v>351081</v>
      </c>
      <c r="I73" s="116">
        <v>705994</v>
      </c>
      <c r="J73" s="116">
        <v>3149</v>
      </c>
      <c r="K73" s="116">
        <v>0</v>
      </c>
      <c r="L73" s="122">
        <v>709143</v>
      </c>
      <c r="M73" s="125">
        <v>102630</v>
      </c>
      <c r="N73" s="95">
        <v>11</v>
      </c>
      <c r="O73" s="95">
        <v>0</v>
      </c>
      <c r="P73" s="125">
        <v>102641</v>
      </c>
      <c r="Q73" s="152">
        <f t="shared" ref="Q73:Q81" si="9">L73+P73</f>
        <v>811784</v>
      </c>
      <c r="S73" s="110"/>
      <c r="T73" s="111"/>
      <c r="U73" s="110"/>
    </row>
    <row r="74" spans="1:21">
      <c r="A74" s="149" t="s">
        <v>197</v>
      </c>
      <c r="B74" s="150" t="s">
        <v>193</v>
      </c>
      <c r="C74" s="118">
        <v>7461</v>
      </c>
      <c r="D74" s="118">
        <v>2868</v>
      </c>
      <c r="E74" s="118">
        <v>10329</v>
      </c>
      <c r="F74" s="118">
        <v>9306</v>
      </c>
      <c r="G74" s="118">
        <v>2071</v>
      </c>
      <c r="H74" s="118">
        <v>11377</v>
      </c>
      <c r="I74" s="116">
        <v>21706</v>
      </c>
      <c r="J74" s="118">
        <v>1479</v>
      </c>
      <c r="K74" s="116">
        <v>0</v>
      </c>
      <c r="L74" s="122">
        <v>23185</v>
      </c>
      <c r="M74" s="97">
        <v>228</v>
      </c>
      <c r="N74" s="124">
        <v>1222</v>
      </c>
      <c r="O74" s="97">
        <v>0</v>
      </c>
      <c r="P74" s="125">
        <v>1450</v>
      </c>
      <c r="Q74" s="152">
        <f t="shared" si="9"/>
        <v>24635</v>
      </c>
      <c r="S74" s="110"/>
      <c r="T74" s="111"/>
      <c r="U74" s="110"/>
    </row>
    <row r="75" spans="1:21">
      <c r="A75" s="149" t="s">
        <v>197</v>
      </c>
      <c r="B75" s="150" t="s">
        <v>187</v>
      </c>
      <c r="C75" s="118">
        <v>87659</v>
      </c>
      <c r="D75" s="118">
        <v>36458</v>
      </c>
      <c r="E75" s="118">
        <v>124117</v>
      </c>
      <c r="F75" s="118">
        <v>99854</v>
      </c>
      <c r="G75" s="118">
        <v>29560</v>
      </c>
      <c r="H75" s="118">
        <v>129414</v>
      </c>
      <c r="I75" s="116">
        <v>253531</v>
      </c>
      <c r="J75" s="118">
        <v>1123</v>
      </c>
      <c r="K75" s="116">
        <v>0</v>
      </c>
      <c r="L75" s="122">
        <v>254654</v>
      </c>
      <c r="M75" s="124">
        <v>36343</v>
      </c>
      <c r="N75" s="124">
        <v>150595</v>
      </c>
      <c r="O75" s="124">
        <v>4410</v>
      </c>
      <c r="P75" s="125">
        <v>191348</v>
      </c>
      <c r="Q75" s="152">
        <f t="shared" si="9"/>
        <v>446002</v>
      </c>
      <c r="S75" s="110"/>
      <c r="T75" s="111"/>
      <c r="U75" s="110"/>
    </row>
    <row r="76" spans="1:21">
      <c r="A76" s="149" t="s">
        <v>197</v>
      </c>
      <c r="B76" s="150" t="s">
        <v>185</v>
      </c>
      <c r="C76" s="118">
        <v>180370</v>
      </c>
      <c r="D76" s="118">
        <v>160983</v>
      </c>
      <c r="E76" s="118">
        <v>341353</v>
      </c>
      <c r="F76" s="118">
        <v>145668</v>
      </c>
      <c r="G76" s="118">
        <v>34881</v>
      </c>
      <c r="H76" s="118">
        <v>180549</v>
      </c>
      <c r="I76" s="116">
        <v>521902</v>
      </c>
      <c r="J76" s="120">
        <v>3094</v>
      </c>
      <c r="K76" s="116">
        <v>218</v>
      </c>
      <c r="L76" s="122">
        <v>525214</v>
      </c>
      <c r="M76" s="124">
        <v>66059</v>
      </c>
      <c r="N76" s="124">
        <v>132743</v>
      </c>
      <c r="O76" s="124">
        <v>5747</v>
      </c>
      <c r="P76" s="125">
        <v>204549</v>
      </c>
      <c r="Q76" s="152">
        <f t="shared" si="9"/>
        <v>729763</v>
      </c>
      <c r="S76" s="110"/>
      <c r="T76" s="111"/>
      <c r="U76" s="110"/>
    </row>
    <row r="77" spans="1:21">
      <c r="A77" s="149" t="s">
        <v>197</v>
      </c>
      <c r="B77" s="150" t="s">
        <v>190</v>
      </c>
      <c r="C77" s="118">
        <v>18326</v>
      </c>
      <c r="D77" s="118">
        <v>9950</v>
      </c>
      <c r="E77" s="118">
        <v>28276</v>
      </c>
      <c r="F77" s="118">
        <v>50590</v>
      </c>
      <c r="G77" s="118">
        <v>8085</v>
      </c>
      <c r="H77" s="118">
        <v>58675</v>
      </c>
      <c r="I77" s="116">
        <v>86951</v>
      </c>
      <c r="J77" s="118">
        <v>148</v>
      </c>
      <c r="K77" s="116">
        <v>0</v>
      </c>
      <c r="L77" s="122">
        <v>87099</v>
      </c>
      <c r="M77" s="124">
        <v>2150</v>
      </c>
      <c r="N77" s="124">
        <v>19153</v>
      </c>
      <c r="O77" s="97">
        <v>0</v>
      </c>
      <c r="P77" s="125">
        <v>21303</v>
      </c>
      <c r="Q77" s="152">
        <f t="shared" si="9"/>
        <v>108402</v>
      </c>
      <c r="S77" s="110"/>
      <c r="T77" s="111"/>
      <c r="U77" s="110"/>
    </row>
    <row r="78" spans="1:21">
      <c r="A78" s="149" t="s">
        <v>197</v>
      </c>
      <c r="B78" s="150" t="s">
        <v>188</v>
      </c>
      <c r="C78" s="118">
        <v>58318</v>
      </c>
      <c r="D78" s="118">
        <v>35189</v>
      </c>
      <c r="E78" s="118">
        <v>93507</v>
      </c>
      <c r="F78" s="118">
        <v>53770</v>
      </c>
      <c r="G78" s="118">
        <v>30325</v>
      </c>
      <c r="H78" s="118">
        <v>84095</v>
      </c>
      <c r="I78" s="116">
        <v>177602</v>
      </c>
      <c r="J78" s="118">
        <v>1724</v>
      </c>
      <c r="K78" s="116">
        <v>0</v>
      </c>
      <c r="L78" s="122">
        <v>179326</v>
      </c>
      <c r="M78" s="124">
        <v>5185</v>
      </c>
      <c r="N78" s="124">
        <v>25755</v>
      </c>
      <c r="O78" s="97">
        <v>18806</v>
      </c>
      <c r="P78" s="125">
        <v>49746</v>
      </c>
      <c r="Q78" s="152">
        <f t="shared" si="9"/>
        <v>229072</v>
      </c>
      <c r="S78" s="110"/>
      <c r="T78" s="111"/>
      <c r="U78" s="110"/>
    </row>
    <row r="79" spans="1:21">
      <c r="A79" s="149" t="s">
        <v>197</v>
      </c>
      <c r="B79" s="150" t="s">
        <v>192</v>
      </c>
      <c r="C79" s="118">
        <v>14288</v>
      </c>
      <c r="D79" s="120">
        <v>1465</v>
      </c>
      <c r="E79" s="118">
        <v>15753</v>
      </c>
      <c r="F79" s="118">
        <v>12090</v>
      </c>
      <c r="G79" s="118">
        <v>2198</v>
      </c>
      <c r="H79" s="118">
        <v>14288</v>
      </c>
      <c r="I79" s="116">
        <v>30041</v>
      </c>
      <c r="J79" s="118">
        <v>1465</v>
      </c>
      <c r="K79" s="116">
        <v>0</v>
      </c>
      <c r="L79" s="122">
        <v>31506</v>
      </c>
      <c r="M79" s="124">
        <v>733</v>
      </c>
      <c r="N79" s="97">
        <v>4398</v>
      </c>
      <c r="O79" s="97">
        <v>0</v>
      </c>
      <c r="P79" s="125">
        <v>5131</v>
      </c>
      <c r="Q79" s="152">
        <f t="shared" si="9"/>
        <v>36637</v>
      </c>
      <c r="S79" s="110"/>
      <c r="T79" s="111"/>
      <c r="U79" s="110"/>
    </row>
    <row r="80" spans="1:21">
      <c r="A80" s="149" t="s">
        <v>197</v>
      </c>
      <c r="B80" s="150" t="s">
        <v>189</v>
      </c>
      <c r="C80" s="118">
        <v>48653</v>
      </c>
      <c r="D80" s="118">
        <v>16801</v>
      </c>
      <c r="E80" s="118">
        <v>65454</v>
      </c>
      <c r="F80" s="118">
        <v>30169</v>
      </c>
      <c r="G80" s="118">
        <v>7412</v>
      </c>
      <c r="H80" s="118">
        <v>37581</v>
      </c>
      <c r="I80" s="116">
        <v>103035</v>
      </c>
      <c r="J80" s="118">
        <v>1753</v>
      </c>
      <c r="K80" s="116">
        <v>0</v>
      </c>
      <c r="L80" s="122">
        <v>104788</v>
      </c>
      <c r="M80" s="124">
        <v>12877</v>
      </c>
      <c r="N80" s="124">
        <v>1091</v>
      </c>
      <c r="O80" s="97">
        <v>0</v>
      </c>
      <c r="P80" s="125">
        <v>13968</v>
      </c>
      <c r="Q80" s="152">
        <f t="shared" si="9"/>
        <v>118756</v>
      </c>
      <c r="S80" s="110"/>
      <c r="T80" s="111"/>
      <c r="U80" s="110"/>
    </row>
    <row r="81" spans="1:21">
      <c r="A81" s="149" t="s">
        <v>197</v>
      </c>
      <c r="B81" s="150" t="s">
        <v>191</v>
      </c>
      <c r="C81" s="118">
        <v>49928</v>
      </c>
      <c r="D81" s="118">
        <v>15839</v>
      </c>
      <c r="E81" s="118">
        <v>65767</v>
      </c>
      <c r="F81" s="118">
        <v>29985</v>
      </c>
      <c r="G81" s="118">
        <v>5809</v>
      </c>
      <c r="H81" s="118">
        <v>35794</v>
      </c>
      <c r="I81" s="116">
        <v>101561</v>
      </c>
      <c r="J81" s="120">
        <v>790</v>
      </c>
      <c r="K81" s="116">
        <v>452</v>
      </c>
      <c r="L81" s="122">
        <v>102803</v>
      </c>
      <c r="M81" s="124">
        <v>8519</v>
      </c>
      <c r="N81" s="124">
        <v>1307</v>
      </c>
      <c r="O81" s="97">
        <v>0</v>
      </c>
      <c r="P81" s="125">
        <v>9826</v>
      </c>
      <c r="Q81" s="152">
        <f t="shared" si="9"/>
        <v>112629</v>
      </c>
      <c r="S81" s="110"/>
      <c r="T81" s="111"/>
      <c r="U81" s="110"/>
    </row>
    <row r="82" spans="1:21">
      <c r="A82" s="134"/>
      <c r="B82" s="102" t="s">
        <v>169</v>
      </c>
      <c r="C82" s="103">
        <f t="shared" ref="C82:P82" si="10">SUM(C73:C81)</f>
        <v>659644</v>
      </c>
      <c r="D82" s="103">
        <f t="shared" si="10"/>
        <v>439825</v>
      </c>
      <c r="E82" s="103">
        <f t="shared" si="10"/>
        <v>1099469</v>
      </c>
      <c r="F82" s="103">
        <f t="shared" si="10"/>
        <v>708918</v>
      </c>
      <c r="G82" s="103">
        <f t="shared" si="10"/>
        <v>193936</v>
      </c>
      <c r="H82" s="103">
        <f t="shared" si="10"/>
        <v>902854</v>
      </c>
      <c r="I82" s="103">
        <f t="shared" si="10"/>
        <v>2002323</v>
      </c>
      <c r="J82" s="103">
        <f t="shared" si="10"/>
        <v>14725</v>
      </c>
      <c r="K82" s="135">
        <f>SUM(K73:K81)</f>
        <v>670</v>
      </c>
      <c r="L82" s="103">
        <f t="shared" si="10"/>
        <v>2017718</v>
      </c>
      <c r="M82" s="103">
        <f t="shared" si="10"/>
        <v>234724</v>
      </c>
      <c r="N82" s="103">
        <f t="shared" si="10"/>
        <v>336275</v>
      </c>
      <c r="O82" s="103">
        <f t="shared" si="10"/>
        <v>28963</v>
      </c>
      <c r="P82" s="103">
        <f t="shared" si="10"/>
        <v>599962</v>
      </c>
      <c r="Q82" s="101">
        <f t="shared" si="8"/>
        <v>2617680</v>
      </c>
    </row>
    <row r="83" spans="1:21">
      <c r="A83" s="139"/>
      <c r="B83" s="139"/>
      <c r="C83" s="140"/>
      <c r="D83" s="140"/>
      <c r="E83" s="140"/>
      <c r="F83" s="140"/>
      <c r="G83" s="140"/>
      <c r="H83" s="140"/>
      <c r="I83" s="140"/>
      <c r="J83" s="140"/>
      <c r="K83" s="141"/>
      <c r="L83" s="140"/>
      <c r="M83" s="140"/>
      <c r="N83" s="140"/>
      <c r="O83" s="140"/>
      <c r="P83" s="140"/>
      <c r="Q83" s="141"/>
    </row>
    <row r="84" spans="1:21">
      <c r="A84" s="136"/>
      <c r="B84" s="137" t="s">
        <v>194</v>
      </c>
      <c r="C84" s="138">
        <f t="shared" ref="C84:P84" si="11">C56+C72+C82</f>
        <v>14116454</v>
      </c>
      <c r="D84" s="138">
        <f t="shared" si="11"/>
        <v>7313652</v>
      </c>
      <c r="E84" s="138">
        <f t="shared" si="11"/>
        <v>21430106</v>
      </c>
      <c r="F84" s="138">
        <f t="shared" si="11"/>
        <v>13000089</v>
      </c>
      <c r="G84" s="138">
        <f t="shared" si="11"/>
        <v>3168478</v>
      </c>
      <c r="H84" s="138">
        <f t="shared" si="11"/>
        <v>16168567</v>
      </c>
      <c r="I84" s="138">
        <f t="shared" si="11"/>
        <v>37598673</v>
      </c>
      <c r="J84" s="138">
        <f t="shared" si="11"/>
        <v>279919</v>
      </c>
      <c r="K84" s="138">
        <f t="shared" si="11"/>
        <v>356906</v>
      </c>
      <c r="L84" s="138">
        <f t="shared" si="11"/>
        <v>38235498</v>
      </c>
      <c r="M84" s="138">
        <f t="shared" si="11"/>
        <v>2714734</v>
      </c>
      <c r="N84" s="138">
        <f t="shared" si="11"/>
        <v>5268183</v>
      </c>
      <c r="O84" s="138">
        <f t="shared" si="11"/>
        <v>437382</v>
      </c>
      <c r="P84" s="138">
        <f t="shared" si="11"/>
        <v>8420299</v>
      </c>
      <c r="Q84" s="101">
        <f t="shared" si="8"/>
        <v>46655797</v>
      </c>
    </row>
    <row r="85" spans="1:21">
      <c r="B85" s="108" t="s">
        <v>205</v>
      </c>
    </row>
  </sheetData>
  <sortState ref="A73:Q81">
    <sortCondition ref="B73:B81"/>
  </sortState>
  <pageMargins left="0.75" right="0.75" top="0.88" bottom="0.48" header="1.05" footer="0.5"/>
  <pageSetup scale="88" fitToHeight="0" orientation="landscape" horizontalDpi="1200" verticalDpi="1200" r:id="rId1"/>
  <headerFooter alignWithMargins="0"/>
  <rowBreaks count="1" manualBreakCount="1">
    <brk id="4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21"/>
  <sheetViews>
    <sheetView workbookViewId="0">
      <pane ySplit="2" topLeftCell="A3" activePane="bottomLeft" state="frozen"/>
      <selection pane="bottomLeft" activeCell="E92" sqref="E92"/>
    </sheetView>
  </sheetViews>
  <sheetFormatPr defaultRowHeight="12.75"/>
  <cols>
    <col min="1" max="1" width="11.7109375" style="18" bestFit="1" customWidth="1"/>
    <col min="2" max="2" width="17.7109375" style="10" bestFit="1" customWidth="1"/>
    <col min="3" max="3" width="10" style="19" bestFit="1" customWidth="1"/>
    <col min="4" max="4" width="14.7109375" style="20" customWidth="1"/>
    <col min="5" max="5" width="9.140625" style="21"/>
    <col min="6" max="6" width="8.7109375" style="22" customWidth="1"/>
    <col min="7" max="7" width="7.5703125" style="23" customWidth="1"/>
    <col min="8" max="8" width="11.28515625" style="24" customWidth="1"/>
    <col min="9" max="9" width="0" style="25" hidden="1" customWidth="1"/>
    <col min="10" max="16384" width="9.140625" style="10"/>
  </cols>
  <sheetData>
    <row r="1" spans="1:9" ht="25.5">
      <c r="A1" s="1" t="s">
        <v>2</v>
      </c>
      <c r="B1" s="2" t="s">
        <v>3</v>
      </c>
      <c r="C1" s="3" t="s">
        <v>4</v>
      </c>
      <c r="D1" s="4" t="s">
        <v>5</v>
      </c>
      <c r="E1" s="5" t="s">
        <v>6</v>
      </c>
      <c r="F1" s="6" t="s">
        <v>7</v>
      </c>
      <c r="G1" s="7" t="s">
        <v>8</v>
      </c>
      <c r="H1" s="8" t="s">
        <v>9</v>
      </c>
      <c r="I1" s="9" t="s">
        <v>10</v>
      </c>
    </row>
    <row r="2" spans="1:9">
      <c r="A2" s="11"/>
      <c r="B2" s="12"/>
      <c r="C2" s="13"/>
      <c r="D2" s="14"/>
      <c r="E2" s="15"/>
      <c r="F2" s="16">
        <f>AVERAGE(F4:F80)</f>
        <v>1.5924545454545453</v>
      </c>
      <c r="G2" s="16">
        <f>AVERAGE(G4:G80)</f>
        <v>52.910497121597132</v>
      </c>
      <c r="H2" s="17"/>
      <c r="I2" s="9"/>
    </row>
    <row r="3" spans="1:9">
      <c r="A3" s="18">
        <v>36526</v>
      </c>
      <c r="B3" s="10" t="s">
        <v>58</v>
      </c>
      <c r="C3" s="19">
        <v>351</v>
      </c>
      <c r="D3" s="20">
        <f t="shared" ref="D3:D66" si="0">C3-C2</f>
        <v>351</v>
      </c>
      <c r="E3" s="21">
        <v>9.51</v>
      </c>
      <c r="F3" s="22">
        <v>1.39</v>
      </c>
      <c r="G3" s="23">
        <f t="shared" ref="G3:G66" si="1">D3/E3</f>
        <v>36.90851735015773</v>
      </c>
      <c r="H3" s="24">
        <f t="shared" ref="H3:H34" si="2">E3*F3</f>
        <v>13.2189</v>
      </c>
    </row>
    <row r="4" spans="1:9">
      <c r="A4" s="18">
        <v>36533</v>
      </c>
      <c r="B4" s="10" t="s">
        <v>59</v>
      </c>
      <c r="C4" s="19">
        <v>920</v>
      </c>
      <c r="D4" s="20">
        <f t="shared" si="0"/>
        <v>569</v>
      </c>
      <c r="E4" s="21">
        <v>11.632</v>
      </c>
      <c r="F4" s="22">
        <v>1.319</v>
      </c>
      <c r="G4" s="23">
        <f t="shared" si="1"/>
        <v>48.916781292984872</v>
      </c>
      <c r="H4" s="24">
        <f t="shared" si="2"/>
        <v>15.342607999999998</v>
      </c>
    </row>
    <row r="5" spans="1:9">
      <c r="A5" s="18">
        <v>36540</v>
      </c>
      <c r="B5" s="10" t="s">
        <v>58</v>
      </c>
      <c r="C5" s="19">
        <v>1262</v>
      </c>
      <c r="D5" s="20">
        <f t="shared" si="0"/>
        <v>342</v>
      </c>
      <c r="E5" s="21">
        <v>7.8029999999999999</v>
      </c>
      <c r="F5" s="22">
        <v>1.339</v>
      </c>
      <c r="G5" s="23">
        <f t="shared" si="1"/>
        <v>43.829296424452131</v>
      </c>
      <c r="H5" s="24">
        <f t="shared" si="2"/>
        <v>10.448217</v>
      </c>
    </row>
    <row r="6" spans="1:9">
      <c r="A6" s="18">
        <v>36547</v>
      </c>
      <c r="B6" s="10" t="s">
        <v>59</v>
      </c>
      <c r="C6" s="19">
        <v>1887</v>
      </c>
      <c r="D6" s="20">
        <f t="shared" si="0"/>
        <v>625</v>
      </c>
      <c r="E6" s="21">
        <v>13.917999999999999</v>
      </c>
      <c r="F6" s="22">
        <v>1.319</v>
      </c>
      <c r="G6" s="23">
        <f t="shared" si="1"/>
        <v>44.905877281218565</v>
      </c>
      <c r="H6" s="24">
        <f t="shared" si="2"/>
        <v>18.357841999999998</v>
      </c>
    </row>
    <row r="7" spans="1:9">
      <c r="A7" s="18">
        <v>36554</v>
      </c>
      <c r="B7" s="10" t="s">
        <v>58</v>
      </c>
      <c r="C7" s="19">
        <v>2432</v>
      </c>
      <c r="D7" s="20">
        <f t="shared" si="0"/>
        <v>545</v>
      </c>
      <c r="E7" s="21">
        <v>8.2880000000000003</v>
      </c>
      <c r="F7" s="22">
        <v>1.339</v>
      </c>
      <c r="G7" s="23">
        <f t="shared" si="1"/>
        <v>65.757722007722009</v>
      </c>
      <c r="H7" s="24">
        <f t="shared" si="2"/>
        <v>11.097632000000001</v>
      </c>
    </row>
    <row r="8" spans="1:9">
      <c r="A8" s="18">
        <v>36561</v>
      </c>
      <c r="B8" s="10" t="s">
        <v>58</v>
      </c>
      <c r="C8" s="19">
        <v>3062</v>
      </c>
      <c r="D8" s="20">
        <f t="shared" si="0"/>
        <v>630</v>
      </c>
      <c r="E8" s="21">
        <v>12.382999999999999</v>
      </c>
      <c r="F8" s="22">
        <v>1.339</v>
      </c>
      <c r="G8" s="23">
        <f t="shared" si="1"/>
        <v>50.87620124364048</v>
      </c>
      <c r="H8" s="24">
        <f t="shared" si="2"/>
        <v>16.580836999999999</v>
      </c>
    </row>
    <row r="9" spans="1:9">
      <c r="A9" s="18">
        <v>36568</v>
      </c>
      <c r="B9" s="10" t="s">
        <v>58</v>
      </c>
      <c r="C9" s="19">
        <v>3643</v>
      </c>
      <c r="D9" s="20">
        <f t="shared" si="0"/>
        <v>581</v>
      </c>
      <c r="E9" s="21">
        <v>10.71</v>
      </c>
      <c r="F9" s="22">
        <v>1.359</v>
      </c>
      <c r="G9" s="23">
        <f t="shared" si="1"/>
        <v>54.248366013071895</v>
      </c>
      <c r="H9" s="24">
        <f t="shared" si="2"/>
        <v>14.55489</v>
      </c>
    </row>
    <row r="10" spans="1:9">
      <c r="A10" s="18">
        <v>36575</v>
      </c>
      <c r="B10" s="10" t="s">
        <v>58</v>
      </c>
      <c r="C10" s="19">
        <v>4234</v>
      </c>
      <c r="D10" s="20">
        <f t="shared" si="0"/>
        <v>591</v>
      </c>
      <c r="E10" s="21">
        <v>11.334</v>
      </c>
      <c r="F10" s="22">
        <v>1.359</v>
      </c>
      <c r="G10" s="23">
        <f t="shared" si="1"/>
        <v>52.143991529910004</v>
      </c>
      <c r="H10" s="24">
        <f t="shared" si="2"/>
        <v>15.402906</v>
      </c>
    </row>
    <row r="11" spans="1:9">
      <c r="A11" s="18">
        <v>36582</v>
      </c>
      <c r="B11" s="10" t="s">
        <v>58</v>
      </c>
      <c r="C11" s="19">
        <v>4914</v>
      </c>
      <c r="D11" s="20">
        <f t="shared" si="0"/>
        <v>680</v>
      </c>
      <c r="E11" s="21">
        <v>12.603</v>
      </c>
      <c r="F11" s="22">
        <v>1.399</v>
      </c>
      <c r="G11" s="23">
        <f t="shared" si="1"/>
        <v>53.955407442672382</v>
      </c>
      <c r="H11" s="24">
        <f t="shared" si="2"/>
        <v>17.631596999999999</v>
      </c>
    </row>
    <row r="12" spans="1:9">
      <c r="A12" s="18">
        <v>36589</v>
      </c>
      <c r="B12" s="10" t="s">
        <v>58</v>
      </c>
      <c r="C12" s="19">
        <v>5548</v>
      </c>
      <c r="D12" s="20">
        <f t="shared" si="0"/>
        <v>634</v>
      </c>
      <c r="E12" s="21">
        <v>11.75</v>
      </c>
      <c r="F12" s="22">
        <v>1.4590000000000001</v>
      </c>
      <c r="G12" s="23">
        <f t="shared" si="1"/>
        <v>53.957446808510639</v>
      </c>
      <c r="H12" s="24">
        <f t="shared" si="2"/>
        <v>17.143250000000002</v>
      </c>
    </row>
    <row r="13" spans="1:9">
      <c r="A13" s="18">
        <v>36596</v>
      </c>
      <c r="B13" s="10" t="s">
        <v>59</v>
      </c>
      <c r="C13" s="19">
        <v>6224</v>
      </c>
      <c r="D13" s="20">
        <f t="shared" si="0"/>
        <v>676</v>
      </c>
      <c r="E13" s="21">
        <v>12.625</v>
      </c>
      <c r="F13" s="22">
        <v>1.4490000000000001</v>
      </c>
      <c r="G13" s="23">
        <f t="shared" si="1"/>
        <v>53.544554455445542</v>
      </c>
      <c r="H13" s="24">
        <f t="shared" si="2"/>
        <v>18.293625000000002</v>
      </c>
    </row>
    <row r="14" spans="1:9">
      <c r="A14" s="18">
        <v>36603</v>
      </c>
      <c r="B14" s="10" t="s">
        <v>58</v>
      </c>
      <c r="C14" s="19">
        <v>6823</v>
      </c>
      <c r="D14" s="20">
        <f t="shared" si="0"/>
        <v>599</v>
      </c>
      <c r="E14" s="21">
        <v>10.926</v>
      </c>
      <c r="F14" s="22">
        <v>1.4990000000000001</v>
      </c>
      <c r="G14" s="23">
        <f t="shared" si="1"/>
        <v>54.823357129782167</v>
      </c>
      <c r="H14" s="24">
        <f t="shared" si="2"/>
        <v>16.378074000000002</v>
      </c>
    </row>
    <row r="15" spans="1:9">
      <c r="A15" s="18">
        <v>36610</v>
      </c>
      <c r="B15" s="10" t="s">
        <v>58</v>
      </c>
      <c r="C15" s="19">
        <v>7405</v>
      </c>
      <c r="D15" s="20">
        <f t="shared" si="0"/>
        <v>582</v>
      </c>
      <c r="E15" s="21">
        <v>11.1</v>
      </c>
      <c r="F15" s="22">
        <v>1.4990000000000001</v>
      </c>
      <c r="G15" s="23">
        <f t="shared" si="1"/>
        <v>52.432432432432435</v>
      </c>
      <c r="H15" s="24">
        <f t="shared" si="2"/>
        <v>16.6389</v>
      </c>
    </row>
    <row r="16" spans="1:9">
      <c r="A16" s="18">
        <v>36617</v>
      </c>
      <c r="B16" s="10" t="s">
        <v>58</v>
      </c>
      <c r="C16" s="19">
        <v>7778</v>
      </c>
      <c r="D16" s="20">
        <f t="shared" si="0"/>
        <v>373</v>
      </c>
      <c r="E16" s="21">
        <v>7.0170000000000003</v>
      </c>
      <c r="F16" s="22">
        <v>1.4390000000000001</v>
      </c>
      <c r="G16" s="23">
        <f t="shared" si="1"/>
        <v>53.156619638021944</v>
      </c>
      <c r="H16" s="24">
        <f t="shared" si="2"/>
        <v>10.097463000000001</v>
      </c>
    </row>
    <row r="17" spans="1:8">
      <c r="A17" s="18">
        <v>36624</v>
      </c>
      <c r="B17" s="10" t="s">
        <v>59</v>
      </c>
      <c r="C17" s="19">
        <v>8426</v>
      </c>
      <c r="D17" s="20">
        <f t="shared" si="0"/>
        <v>648</v>
      </c>
      <c r="E17" s="21">
        <v>12.154</v>
      </c>
      <c r="F17" s="22">
        <v>1.4490000000000001</v>
      </c>
      <c r="G17" s="23">
        <f t="shared" si="1"/>
        <v>53.315780812901103</v>
      </c>
      <c r="H17" s="24">
        <f t="shared" si="2"/>
        <v>17.611146000000002</v>
      </c>
    </row>
    <row r="18" spans="1:8">
      <c r="A18" s="18">
        <v>36631</v>
      </c>
      <c r="B18" s="10" t="s">
        <v>59</v>
      </c>
      <c r="C18" s="19">
        <v>8997</v>
      </c>
      <c r="D18" s="20">
        <f t="shared" si="0"/>
        <v>571</v>
      </c>
      <c r="E18" s="21">
        <v>10.8</v>
      </c>
      <c r="F18" s="22">
        <v>1.4490000000000001</v>
      </c>
      <c r="G18" s="23">
        <f t="shared" si="1"/>
        <v>52.870370370370367</v>
      </c>
      <c r="H18" s="24">
        <f t="shared" si="2"/>
        <v>15.649200000000002</v>
      </c>
    </row>
    <row r="19" spans="1:8">
      <c r="A19" s="18">
        <v>36638</v>
      </c>
      <c r="B19" s="10" t="s">
        <v>58</v>
      </c>
      <c r="C19" s="19">
        <v>9393</v>
      </c>
      <c r="D19" s="20">
        <f t="shared" si="0"/>
        <v>396</v>
      </c>
      <c r="E19" s="21">
        <v>7.9939999999999998</v>
      </c>
      <c r="F19" s="22">
        <v>1.4390000000000001</v>
      </c>
      <c r="G19" s="23">
        <f t="shared" si="1"/>
        <v>49.53715286464849</v>
      </c>
      <c r="H19" s="24">
        <f t="shared" si="2"/>
        <v>11.503366</v>
      </c>
    </row>
    <row r="20" spans="1:8">
      <c r="A20" s="18">
        <v>36645</v>
      </c>
      <c r="B20" s="10" t="s">
        <v>58</v>
      </c>
      <c r="C20" s="19">
        <v>9845</v>
      </c>
      <c r="D20" s="20">
        <f t="shared" si="0"/>
        <v>452</v>
      </c>
      <c r="E20" s="21">
        <v>8.5329999999999995</v>
      </c>
      <c r="F20" s="22">
        <v>1.4390000000000001</v>
      </c>
      <c r="G20" s="23">
        <f t="shared" si="1"/>
        <v>52.970819172623933</v>
      </c>
      <c r="H20" s="24">
        <f t="shared" si="2"/>
        <v>12.278986999999999</v>
      </c>
    </row>
    <row r="21" spans="1:8">
      <c r="A21" s="18">
        <v>36652</v>
      </c>
      <c r="B21" s="10" t="s">
        <v>59</v>
      </c>
      <c r="C21" s="19">
        <v>10397</v>
      </c>
      <c r="D21" s="20">
        <f t="shared" si="0"/>
        <v>552</v>
      </c>
      <c r="E21" s="21">
        <v>11.073</v>
      </c>
      <c r="F21" s="22">
        <v>1.4990000000000001</v>
      </c>
      <c r="G21" s="23">
        <f t="shared" si="1"/>
        <v>49.850988891899213</v>
      </c>
      <c r="H21" s="24">
        <f t="shared" si="2"/>
        <v>16.598427000000001</v>
      </c>
    </row>
    <row r="22" spans="1:8">
      <c r="A22" s="18">
        <v>36659</v>
      </c>
      <c r="B22" s="10" t="s">
        <v>58</v>
      </c>
      <c r="C22" s="19">
        <v>10966</v>
      </c>
      <c r="D22" s="20">
        <f t="shared" si="0"/>
        <v>569</v>
      </c>
      <c r="E22" s="21">
        <v>10.965</v>
      </c>
      <c r="F22" s="22">
        <v>1.4990000000000001</v>
      </c>
      <c r="G22" s="23">
        <f t="shared" si="1"/>
        <v>51.892384860921112</v>
      </c>
      <c r="H22" s="24">
        <f t="shared" si="2"/>
        <v>16.436534999999999</v>
      </c>
    </row>
    <row r="23" spans="1:8">
      <c r="A23" s="18">
        <v>36666</v>
      </c>
      <c r="B23" s="10" t="s">
        <v>59</v>
      </c>
      <c r="C23" s="19">
        <v>11564</v>
      </c>
      <c r="D23" s="20">
        <f t="shared" si="0"/>
        <v>598</v>
      </c>
      <c r="E23" s="21">
        <v>11.272</v>
      </c>
      <c r="F23" s="22">
        <v>1.599</v>
      </c>
      <c r="G23" s="23">
        <f t="shared" si="1"/>
        <v>53.051809794180265</v>
      </c>
      <c r="H23" s="24">
        <f t="shared" si="2"/>
        <v>18.023928000000002</v>
      </c>
    </row>
    <row r="24" spans="1:8">
      <c r="A24" s="18">
        <v>36673</v>
      </c>
      <c r="B24" s="10" t="s">
        <v>58</v>
      </c>
      <c r="C24" s="19">
        <v>11956</v>
      </c>
      <c r="D24" s="20">
        <f t="shared" si="0"/>
        <v>392</v>
      </c>
      <c r="E24" s="21">
        <v>7.3330000000000002</v>
      </c>
      <c r="F24" s="22">
        <v>1.669</v>
      </c>
      <c r="G24" s="23">
        <f t="shared" si="1"/>
        <v>53.456975317059864</v>
      </c>
      <c r="H24" s="24">
        <f t="shared" si="2"/>
        <v>12.238777000000001</v>
      </c>
    </row>
    <row r="25" spans="1:8">
      <c r="A25" s="18">
        <v>36680</v>
      </c>
      <c r="B25" s="10" t="s">
        <v>58</v>
      </c>
      <c r="C25" s="19">
        <v>12611</v>
      </c>
      <c r="D25" s="20">
        <f t="shared" si="0"/>
        <v>655</v>
      </c>
      <c r="E25" s="21">
        <v>12.423</v>
      </c>
      <c r="F25" s="22">
        <v>1.7789999999999999</v>
      </c>
      <c r="G25" s="23">
        <f t="shared" si="1"/>
        <v>52.724784673589312</v>
      </c>
      <c r="H25" s="24">
        <f t="shared" si="2"/>
        <v>22.100517</v>
      </c>
    </row>
    <row r="26" spans="1:8">
      <c r="A26" s="18">
        <v>36687</v>
      </c>
      <c r="B26" s="10" t="s">
        <v>60</v>
      </c>
      <c r="C26" s="19">
        <v>13248</v>
      </c>
      <c r="D26" s="20">
        <f t="shared" si="0"/>
        <v>637</v>
      </c>
      <c r="E26" s="21">
        <v>11.617000000000001</v>
      </c>
      <c r="F26" s="22">
        <v>1.6950000000000001</v>
      </c>
      <c r="G26" s="23">
        <f t="shared" si="1"/>
        <v>54.833433760867692</v>
      </c>
      <c r="H26" s="24">
        <f t="shared" si="2"/>
        <v>19.690815000000001</v>
      </c>
    </row>
    <row r="27" spans="1:8">
      <c r="A27" s="18">
        <v>36694</v>
      </c>
      <c r="B27" s="10" t="s">
        <v>58</v>
      </c>
      <c r="C27" s="19">
        <v>13863</v>
      </c>
      <c r="D27" s="20">
        <f t="shared" si="0"/>
        <v>615</v>
      </c>
      <c r="E27" s="21">
        <v>11.97</v>
      </c>
      <c r="F27" s="22">
        <v>1.7789999999999999</v>
      </c>
      <c r="G27" s="23">
        <f t="shared" si="1"/>
        <v>51.37844611528822</v>
      </c>
      <c r="H27" s="24">
        <f t="shared" si="2"/>
        <v>21.294630000000002</v>
      </c>
    </row>
    <row r="28" spans="1:8">
      <c r="A28" s="18">
        <v>36701</v>
      </c>
      <c r="B28" s="10" t="s">
        <v>58</v>
      </c>
      <c r="C28" s="19">
        <v>14486</v>
      </c>
      <c r="D28" s="20">
        <f t="shared" si="0"/>
        <v>623</v>
      </c>
      <c r="E28" s="21">
        <v>11.811</v>
      </c>
      <c r="F28" s="22">
        <v>1.7989999999999999</v>
      </c>
      <c r="G28" s="23">
        <f t="shared" si="1"/>
        <v>52.747438828210989</v>
      </c>
      <c r="H28" s="24">
        <f t="shared" si="2"/>
        <v>21.247989</v>
      </c>
    </row>
    <row r="29" spans="1:8">
      <c r="A29" s="18">
        <v>36708</v>
      </c>
      <c r="B29" s="10" t="s">
        <v>58</v>
      </c>
      <c r="C29" s="19">
        <v>15149</v>
      </c>
      <c r="D29" s="20">
        <f t="shared" si="0"/>
        <v>663</v>
      </c>
      <c r="E29" s="21">
        <v>12.244999999999999</v>
      </c>
      <c r="F29" s="22">
        <v>1.7989999999999999</v>
      </c>
      <c r="G29" s="23">
        <f t="shared" si="1"/>
        <v>54.144548795426708</v>
      </c>
      <c r="H29" s="24">
        <f t="shared" si="2"/>
        <v>22.028754999999997</v>
      </c>
    </row>
    <row r="30" spans="1:8">
      <c r="A30" s="18">
        <v>36715</v>
      </c>
      <c r="B30" s="10" t="s">
        <v>58</v>
      </c>
      <c r="C30" s="19">
        <v>15783</v>
      </c>
      <c r="D30" s="20">
        <f t="shared" si="0"/>
        <v>634</v>
      </c>
      <c r="E30" s="21">
        <v>11.821</v>
      </c>
      <c r="F30" s="22">
        <v>1.7589999999999999</v>
      </c>
      <c r="G30" s="23">
        <f t="shared" si="1"/>
        <v>53.633364351577704</v>
      </c>
      <c r="H30" s="24">
        <f t="shared" si="2"/>
        <v>20.793139</v>
      </c>
    </row>
    <row r="31" spans="1:8">
      <c r="A31" s="18">
        <v>36722</v>
      </c>
      <c r="B31" s="10" t="s">
        <v>58</v>
      </c>
      <c r="C31" s="19">
        <v>16063</v>
      </c>
      <c r="D31" s="20">
        <f t="shared" si="0"/>
        <v>280</v>
      </c>
      <c r="E31" s="21">
        <v>5.556</v>
      </c>
      <c r="F31" s="22">
        <v>1.7589999999999999</v>
      </c>
      <c r="G31" s="23">
        <f t="shared" si="1"/>
        <v>50.395968322534195</v>
      </c>
      <c r="H31" s="24">
        <f t="shared" si="2"/>
        <v>9.7730040000000002</v>
      </c>
    </row>
    <row r="32" spans="1:8">
      <c r="A32" s="18">
        <v>36729</v>
      </c>
      <c r="B32" s="10" t="s">
        <v>59</v>
      </c>
      <c r="C32" s="19">
        <v>16721</v>
      </c>
      <c r="D32" s="20">
        <f t="shared" si="0"/>
        <v>658</v>
      </c>
      <c r="E32" s="21">
        <v>12.07</v>
      </c>
      <c r="F32" s="22">
        <v>1.6990000000000001</v>
      </c>
      <c r="G32" s="23">
        <f t="shared" si="1"/>
        <v>54.515327257663628</v>
      </c>
      <c r="H32" s="24">
        <f t="shared" si="2"/>
        <v>20.506930000000001</v>
      </c>
    </row>
    <row r="33" spans="1:8">
      <c r="A33" s="18">
        <v>36736</v>
      </c>
      <c r="B33" s="10" t="s">
        <v>58</v>
      </c>
      <c r="C33" s="19">
        <v>17382</v>
      </c>
      <c r="D33" s="20">
        <f t="shared" si="0"/>
        <v>661</v>
      </c>
      <c r="E33" s="21">
        <v>12.127000000000001</v>
      </c>
      <c r="F33" s="22">
        <v>1.6990000000000001</v>
      </c>
      <c r="G33" s="23">
        <f t="shared" si="1"/>
        <v>54.506473159066545</v>
      </c>
      <c r="H33" s="24">
        <f t="shared" si="2"/>
        <v>20.603773</v>
      </c>
    </row>
    <row r="34" spans="1:8">
      <c r="A34" s="18">
        <v>36743</v>
      </c>
      <c r="B34" s="10" t="s">
        <v>60</v>
      </c>
      <c r="C34" s="19">
        <v>17986</v>
      </c>
      <c r="D34" s="20">
        <f t="shared" si="0"/>
        <v>604</v>
      </c>
      <c r="E34" s="21">
        <v>11.528</v>
      </c>
      <c r="F34" s="22">
        <v>1.5489999999999999</v>
      </c>
      <c r="G34" s="23">
        <f t="shared" si="1"/>
        <v>52.394170714781403</v>
      </c>
      <c r="H34" s="24">
        <f t="shared" si="2"/>
        <v>17.856871999999999</v>
      </c>
    </row>
    <row r="35" spans="1:8">
      <c r="A35" s="18">
        <v>36750</v>
      </c>
      <c r="B35" s="10" t="s">
        <v>59</v>
      </c>
      <c r="C35" s="19">
        <v>18532</v>
      </c>
      <c r="D35" s="20">
        <f t="shared" si="0"/>
        <v>546</v>
      </c>
      <c r="E35" s="21">
        <v>10.025</v>
      </c>
      <c r="F35" s="22">
        <v>1.349</v>
      </c>
      <c r="G35" s="23">
        <f t="shared" si="1"/>
        <v>54.463840399002493</v>
      </c>
      <c r="H35" s="24">
        <f t="shared" ref="H35:H66" si="3">E35*F35</f>
        <v>13.523725000000001</v>
      </c>
    </row>
    <row r="36" spans="1:8">
      <c r="A36" s="18">
        <v>36757</v>
      </c>
      <c r="B36" s="10" t="s">
        <v>59</v>
      </c>
      <c r="C36" s="19">
        <v>19166</v>
      </c>
      <c r="D36" s="20">
        <f t="shared" si="0"/>
        <v>634</v>
      </c>
      <c r="E36" s="21">
        <v>11.443</v>
      </c>
      <c r="F36" s="22">
        <v>1.349</v>
      </c>
      <c r="G36" s="23">
        <f t="shared" si="1"/>
        <v>55.405051122957268</v>
      </c>
      <c r="H36" s="24">
        <f t="shared" si="3"/>
        <v>15.436606999999999</v>
      </c>
    </row>
    <row r="37" spans="1:8">
      <c r="A37" s="18">
        <v>36764</v>
      </c>
      <c r="B37" s="10" t="s">
        <v>59</v>
      </c>
      <c r="C37" s="19">
        <v>19780</v>
      </c>
      <c r="D37" s="20">
        <f t="shared" si="0"/>
        <v>614</v>
      </c>
      <c r="E37" s="21">
        <v>11.188000000000001</v>
      </c>
      <c r="F37" s="22">
        <v>1.349</v>
      </c>
      <c r="G37" s="23">
        <f t="shared" si="1"/>
        <v>54.880228816589202</v>
      </c>
      <c r="H37" s="24">
        <f t="shared" si="3"/>
        <v>15.092612000000001</v>
      </c>
    </row>
    <row r="38" spans="1:8">
      <c r="A38" s="18">
        <v>36771</v>
      </c>
      <c r="B38" s="10" t="s">
        <v>59</v>
      </c>
      <c r="C38" s="19">
        <v>20421</v>
      </c>
      <c r="D38" s="20">
        <f t="shared" si="0"/>
        <v>641</v>
      </c>
      <c r="E38" s="21">
        <v>12.622</v>
      </c>
      <c r="F38" s="22">
        <v>1.399</v>
      </c>
      <c r="G38" s="23">
        <f t="shared" si="1"/>
        <v>50.784344794802728</v>
      </c>
      <c r="H38" s="24">
        <f t="shared" si="3"/>
        <v>17.658177999999999</v>
      </c>
    </row>
    <row r="39" spans="1:8">
      <c r="A39" s="18">
        <v>36778</v>
      </c>
      <c r="B39" s="10" t="s">
        <v>59</v>
      </c>
      <c r="C39" s="19">
        <v>21067</v>
      </c>
      <c r="D39" s="20">
        <f t="shared" si="0"/>
        <v>646</v>
      </c>
      <c r="E39" s="21">
        <v>12.2</v>
      </c>
      <c r="F39" s="22">
        <v>1.2989999999999999</v>
      </c>
      <c r="G39" s="23">
        <f t="shared" si="1"/>
        <v>52.950819672131153</v>
      </c>
      <c r="H39" s="24">
        <f t="shared" si="3"/>
        <v>15.847799999999998</v>
      </c>
    </row>
    <row r="40" spans="1:8">
      <c r="A40" s="18">
        <v>36785</v>
      </c>
      <c r="B40" s="10" t="s">
        <v>61</v>
      </c>
      <c r="C40" s="19">
        <v>21671</v>
      </c>
      <c r="D40" s="20">
        <f t="shared" si="0"/>
        <v>604</v>
      </c>
      <c r="E40" s="21">
        <v>11.41</v>
      </c>
      <c r="F40" s="22">
        <v>1.2789999999999999</v>
      </c>
      <c r="G40" s="23">
        <f t="shared" si="1"/>
        <v>52.936021034180541</v>
      </c>
      <c r="H40" s="24">
        <f t="shared" si="3"/>
        <v>14.593389999999999</v>
      </c>
    </row>
    <row r="41" spans="1:8">
      <c r="A41" s="18">
        <v>36792</v>
      </c>
      <c r="B41" s="10" t="s">
        <v>62</v>
      </c>
      <c r="C41" s="19">
        <v>22115</v>
      </c>
      <c r="D41" s="20">
        <f t="shared" si="0"/>
        <v>444</v>
      </c>
      <c r="E41" s="21">
        <v>8.1170000000000009</v>
      </c>
      <c r="F41" s="22">
        <v>1.349</v>
      </c>
      <c r="G41" s="23">
        <f t="shared" si="1"/>
        <v>54.700012319822591</v>
      </c>
      <c r="H41" s="24">
        <f t="shared" si="3"/>
        <v>10.949833000000002</v>
      </c>
    </row>
    <row r="42" spans="1:8">
      <c r="A42" s="18">
        <v>36799</v>
      </c>
      <c r="B42" s="10" t="s">
        <v>58</v>
      </c>
      <c r="C42" s="19">
        <v>22688</v>
      </c>
      <c r="D42" s="20">
        <f t="shared" si="0"/>
        <v>573</v>
      </c>
      <c r="E42" s="21">
        <v>10.789</v>
      </c>
      <c r="F42" s="22">
        <v>1.599</v>
      </c>
      <c r="G42" s="23">
        <f t="shared" si="1"/>
        <v>53.109648716285108</v>
      </c>
      <c r="H42" s="24">
        <f t="shared" si="3"/>
        <v>17.251611</v>
      </c>
    </row>
    <row r="43" spans="1:8">
      <c r="A43" s="18">
        <v>36806</v>
      </c>
      <c r="B43" s="10" t="s">
        <v>59</v>
      </c>
      <c r="C43" s="19">
        <v>23153</v>
      </c>
      <c r="D43" s="20">
        <f t="shared" si="0"/>
        <v>465</v>
      </c>
      <c r="E43" s="21">
        <v>9.6880000000000006</v>
      </c>
      <c r="F43" s="22">
        <v>1.4990000000000001</v>
      </c>
      <c r="G43" s="23">
        <f t="shared" si="1"/>
        <v>47.997522708505365</v>
      </c>
      <c r="H43" s="24">
        <f t="shared" si="3"/>
        <v>14.522312000000001</v>
      </c>
    </row>
    <row r="44" spans="1:8">
      <c r="A44" s="18">
        <v>36813</v>
      </c>
      <c r="B44" s="10" t="s">
        <v>59</v>
      </c>
      <c r="C44" s="19">
        <v>23758</v>
      </c>
      <c r="D44" s="20">
        <f t="shared" si="0"/>
        <v>605</v>
      </c>
      <c r="E44" s="21">
        <v>11.759</v>
      </c>
      <c r="F44" s="22">
        <v>1.4990000000000001</v>
      </c>
      <c r="G44" s="23">
        <f t="shared" si="1"/>
        <v>51.449953227315248</v>
      </c>
      <c r="H44" s="24">
        <f t="shared" si="3"/>
        <v>17.626741000000003</v>
      </c>
    </row>
    <row r="45" spans="1:8">
      <c r="A45" s="18">
        <v>36820</v>
      </c>
      <c r="B45" s="10" t="s">
        <v>59</v>
      </c>
      <c r="C45" s="19">
        <v>24327</v>
      </c>
      <c r="D45" s="20">
        <f t="shared" si="0"/>
        <v>569</v>
      </c>
      <c r="E45" s="21">
        <v>10.465999999999999</v>
      </c>
      <c r="F45" s="22">
        <v>1.4990000000000001</v>
      </c>
      <c r="G45" s="23">
        <f t="shared" si="1"/>
        <v>54.366520160519784</v>
      </c>
      <c r="H45" s="24">
        <f t="shared" si="3"/>
        <v>15.688534000000001</v>
      </c>
    </row>
    <row r="46" spans="1:8">
      <c r="A46" s="18">
        <v>36827</v>
      </c>
      <c r="B46" s="10" t="s">
        <v>59</v>
      </c>
      <c r="C46" s="19">
        <v>24917</v>
      </c>
      <c r="D46" s="20">
        <f t="shared" si="0"/>
        <v>590</v>
      </c>
      <c r="E46" s="21">
        <v>11.086</v>
      </c>
      <c r="F46" s="22">
        <v>1.4990000000000001</v>
      </c>
      <c r="G46" s="23">
        <f t="shared" si="1"/>
        <v>53.220277827891032</v>
      </c>
      <c r="H46" s="24">
        <f t="shared" si="3"/>
        <v>16.617914000000003</v>
      </c>
    </row>
    <row r="47" spans="1:8">
      <c r="A47" s="18">
        <v>36834</v>
      </c>
      <c r="B47" s="10" t="s">
        <v>59</v>
      </c>
      <c r="C47" s="19">
        <v>25518</v>
      </c>
      <c r="D47" s="20">
        <f t="shared" si="0"/>
        <v>601</v>
      </c>
      <c r="E47" s="21">
        <v>11.372999999999999</v>
      </c>
      <c r="F47" s="22">
        <v>1.4990000000000001</v>
      </c>
      <c r="G47" s="23">
        <f t="shared" si="1"/>
        <v>52.844456168117475</v>
      </c>
      <c r="H47" s="24">
        <f t="shared" si="3"/>
        <v>17.048127000000001</v>
      </c>
    </row>
    <row r="48" spans="1:8">
      <c r="A48" s="18">
        <v>36841</v>
      </c>
      <c r="B48" s="10" t="s">
        <v>58</v>
      </c>
      <c r="C48" s="19">
        <v>26143</v>
      </c>
      <c r="D48" s="20">
        <f t="shared" si="0"/>
        <v>625</v>
      </c>
      <c r="E48" s="21">
        <v>11.896000000000001</v>
      </c>
      <c r="F48" s="22">
        <v>1.5389999999999999</v>
      </c>
      <c r="G48" s="23">
        <f t="shared" si="1"/>
        <v>52.538668459986546</v>
      </c>
      <c r="H48" s="24">
        <f t="shared" si="3"/>
        <v>18.307943999999999</v>
      </c>
    </row>
    <row r="49" spans="1:8">
      <c r="A49" s="18">
        <v>36848</v>
      </c>
      <c r="B49" s="10" t="s">
        <v>58</v>
      </c>
      <c r="C49" s="19">
        <v>26800</v>
      </c>
      <c r="D49" s="20">
        <f t="shared" si="0"/>
        <v>657</v>
      </c>
      <c r="E49" s="21">
        <v>12.513999999999999</v>
      </c>
      <c r="F49" s="22">
        <v>1.5389999999999999</v>
      </c>
      <c r="G49" s="23">
        <f t="shared" si="1"/>
        <v>52.5011986575036</v>
      </c>
      <c r="H49" s="24">
        <f t="shared" si="3"/>
        <v>19.259045999999998</v>
      </c>
    </row>
    <row r="50" spans="1:8">
      <c r="A50" s="18">
        <v>36855</v>
      </c>
      <c r="B50" s="10" t="s">
        <v>58</v>
      </c>
      <c r="C50" s="19">
        <v>27416</v>
      </c>
      <c r="D50" s="20">
        <f t="shared" si="0"/>
        <v>616</v>
      </c>
      <c r="E50" s="21">
        <v>11.317</v>
      </c>
      <c r="F50" s="22">
        <v>1.5389999999999999</v>
      </c>
      <c r="G50" s="23">
        <f t="shared" si="1"/>
        <v>54.431386409825926</v>
      </c>
      <c r="H50" s="24">
        <f t="shared" si="3"/>
        <v>17.416862999999999</v>
      </c>
    </row>
    <row r="51" spans="1:8">
      <c r="A51" s="18">
        <v>36862</v>
      </c>
      <c r="B51" s="10" t="s">
        <v>58</v>
      </c>
      <c r="C51" s="19">
        <v>28041</v>
      </c>
      <c r="D51" s="20">
        <f t="shared" si="0"/>
        <v>625</v>
      </c>
      <c r="E51" s="21">
        <v>11.678000000000001</v>
      </c>
      <c r="F51" s="22">
        <v>1.5389999999999999</v>
      </c>
      <c r="G51" s="23">
        <f t="shared" si="1"/>
        <v>53.51943825997602</v>
      </c>
      <c r="H51" s="24">
        <f t="shared" si="3"/>
        <v>17.972442000000001</v>
      </c>
    </row>
    <row r="52" spans="1:8">
      <c r="A52" s="18">
        <v>36869</v>
      </c>
      <c r="B52" s="10" t="s">
        <v>58</v>
      </c>
      <c r="C52" s="19">
        <v>28417</v>
      </c>
      <c r="D52" s="20">
        <f t="shared" si="0"/>
        <v>376</v>
      </c>
      <c r="E52" s="21">
        <v>7.4089999999999998</v>
      </c>
      <c r="F52" s="22">
        <v>1.5389999999999999</v>
      </c>
      <c r="G52" s="23">
        <f t="shared" si="1"/>
        <v>50.749088945876636</v>
      </c>
      <c r="H52" s="24">
        <f t="shared" si="3"/>
        <v>11.402450999999999</v>
      </c>
    </row>
    <row r="53" spans="1:8">
      <c r="A53" s="18">
        <v>36876</v>
      </c>
      <c r="B53" s="10" t="s">
        <v>63</v>
      </c>
      <c r="C53" s="19">
        <v>28910</v>
      </c>
      <c r="D53" s="20">
        <f t="shared" si="0"/>
        <v>493</v>
      </c>
      <c r="E53" s="21">
        <v>9.2530000000000001</v>
      </c>
      <c r="F53" s="22">
        <v>1.4590000000000001</v>
      </c>
      <c r="G53" s="23">
        <f t="shared" si="1"/>
        <v>53.280017291689184</v>
      </c>
      <c r="H53" s="24">
        <f t="shared" si="3"/>
        <v>13.500127000000001</v>
      </c>
    </row>
    <row r="54" spans="1:8">
      <c r="A54" s="18">
        <v>36883</v>
      </c>
      <c r="B54" s="10" t="s">
        <v>64</v>
      </c>
      <c r="C54" s="19">
        <v>29494</v>
      </c>
      <c r="D54" s="20">
        <f t="shared" si="0"/>
        <v>584</v>
      </c>
      <c r="E54" s="21">
        <v>10.98</v>
      </c>
      <c r="F54" s="22">
        <v>1.359</v>
      </c>
      <c r="G54" s="23">
        <f t="shared" si="1"/>
        <v>53.187613843351549</v>
      </c>
      <c r="H54" s="24">
        <f t="shared" si="3"/>
        <v>14.92182</v>
      </c>
    </row>
    <row r="55" spans="1:8">
      <c r="A55" s="18">
        <v>36890</v>
      </c>
      <c r="B55" s="10" t="s">
        <v>65</v>
      </c>
      <c r="C55" s="19">
        <v>30074</v>
      </c>
      <c r="D55" s="20">
        <f t="shared" si="0"/>
        <v>580</v>
      </c>
      <c r="E55" s="21">
        <v>11.978</v>
      </c>
      <c r="F55" s="22">
        <v>1.419</v>
      </c>
      <c r="G55" s="23">
        <f t="shared" si="1"/>
        <v>48.422107196526966</v>
      </c>
      <c r="H55" s="24">
        <f t="shared" si="3"/>
        <v>16.996782</v>
      </c>
    </row>
    <row r="56" spans="1:8">
      <c r="A56" s="18">
        <v>36897</v>
      </c>
      <c r="B56" s="10" t="s">
        <v>66</v>
      </c>
      <c r="C56" s="19">
        <v>30662</v>
      </c>
      <c r="D56" s="20">
        <f t="shared" si="0"/>
        <v>588</v>
      </c>
      <c r="E56" s="21">
        <v>11.387</v>
      </c>
      <c r="F56" s="22">
        <v>1.4990000000000001</v>
      </c>
      <c r="G56" s="23">
        <f t="shared" si="1"/>
        <v>51.63783261614121</v>
      </c>
      <c r="H56" s="24">
        <f t="shared" si="3"/>
        <v>17.069113000000002</v>
      </c>
    </row>
    <row r="57" spans="1:8">
      <c r="A57" s="18">
        <v>36904</v>
      </c>
      <c r="B57" s="10" t="s">
        <v>58</v>
      </c>
      <c r="C57" s="19">
        <v>31319</v>
      </c>
      <c r="D57" s="20">
        <f t="shared" si="0"/>
        <v>657</v>
      </c>
      <c r="E57" s="21">
        <v>12.055</v>
      </c>
      <c r="F57" s="22">
        <v>1.5389999999999999</v>
      </c>
      <c r="G57" s="23">
        <f t="shared" si="1"/>
        <v>54.500207382828705</v>
      </c>
      <c r="H57" s="24">
        <f t="shared" si="3"/>
        <v>18.552644999999998</v>
      </c>
    </row>
    <row r="58" spans="1:8">
      <c r="A58" s="18">
        <v>36911</v>
      </c>
      <c r="B58" s="10" t="s">
        <v>58</v>
      </c>
      <c r="C58" s="19">
        <v>31961</v>
      </c>
      <c r="D58" s="20">
        <f t="shared" si="0"/>
        <v>642</v>
      </c>
      <c r="E58" s="21">
        <v>12.398999999999999</v>
      </c>
      <c r="F58" s="22">
        <v>1.599</v>
      </c>
      <c r="G58" s="23">
        <f t="shared" si="1"/>
        <v>51.778369223324468</v>
      </c>
      <c r="H58" s="24">
        <f t="shared" si="3"/>
        <v>19.826000999999998</v>
      </c>
    </row>
    <row r="59" spans="1:8">
      <c r="A59" s="18">
        <v>36918</v>
      </c>
      <c r="B59" s="10" t="s">
        <v>60</v>
      </c>
      <c r="C59" s="19">
        <v>32607</v>
      </c>
      <c r="D59" s="20">
        <f t="shared" si="0"/>
        <v>646</v>
      </c>
      <c r="E59" s="21">
        <v>14.329000000000001</v>
      </c>
      <c r="F59" s="22">
        <v>1.599</v>
      </c>
      <c r="G59" s="23">
        <f t="shared" si="1"/>
        <v>45.083397306162325</v>
      </c>
      <c r="H59" s="24">
        <f t="shared" si="3"/>
        <v>22.912071000000001</v>
      </c>
    </row>
    <row r="60" spans="1:8">
      <c r="A60" s="18">
        <v>36925</v>
      </c>
      <c r="B60" s="10" t="s">
        <v>59</v>
      </c>
      <c r="C60" s="19">
        <v>33323</v>
      </c>
      <c r="D60" s="20">
        <f t="shared" si="0"/>
        <v>716</v>
      </c>
      <c r="E60" s="21">
        <v>11.516</v>
      </c>
      <c r="F60" s="22">
        <v>1.4990000000000001</v>
      </c>
      <c r="G60" s="23">
        <f t="shared" si="1"/>
        <v>62.174366099340048</v>
      </c>
      <c r="H60" s="24">
        <f t="shared" si="3"/>
        <v>17.262484000000001</v>
      </c>
    </row>
    <row r="61" spans="1:8">
      <c r="A61" s="18">
        <v>36932</v>
      </c>
      <c r="B61" s="10" t="s">
        <v>59</v>
      </c>
      <c r="C61" s="19">
        <v>33898</v>
      </c>
      <c r="D61" s="20">
        <f t="shared" si="0"/>
        <v>575</v>
      </c>
      <c r="E61" s="21">
        <v>11.201000000000001</v>
      </c>
      <c r="F61" s="22">
        <v>1.4990000000000001</v>
      </c>
      <c r="G61" s="23">
        <f t="shared" si="1"/>
        <v>51.3347022587269</v>
      </c>
      <c r="H61" s="24">
        <f t="shared" si="3"/>
        <v>16.790299000000001</v>
      </c>
    </row>
    <row r="62" spans="1:8">
      <c r="A62" s="18">
        <v>36939</v>
      </c>
      <c r="B62" s="10" t="s">
        <v>59</v>
      </c>
      <c r="C62" s="19">
        <v>34495</v>
      </c>
      <c r="D62" s="20">
        <f t="shared" si="0"/>
        <v>597</v>
      </c>
      <c r="E62" s="21">
        <v>11.497999999999999</v>
      </c>
      <c r="F62" s="22">
        <v>1.5389999999999999</v>
      </c>
      <c r="G62" s="23">
        <f t="shared" si="1"/>
        <v>51.922073404070275</v>
      </c>
      <c r="H62" s="24">
        <f t="shared" si="3"/>
        <v>17.695421999999997</v>
      </c>
    </row>
    <row r="63" spans="1:8">
      <c r="A63" s="18">
        <v>36946</v>
      </c>
      <c r="B63" s="10" t="s">
        <v>59</v>
      </c>
      <c r="C63" s="19">
        <v>35133</v>
      </c>
      <c r="D63" s="20">
        <f t="shared" si="0"/>
        <v>638</v>
      </c>
      <c r="E63" s="21">
        <v>12.147</v>
      </c>
      <c r="F63" s="22">
        <v>1.5189999999999999</v>
      </c>
      <c r="G63" s="23">
        <f t="shared" si="1"/>
        <v>52.523256771219231</v>
      </c>
      <c r="H63" s="24">
        <f t="shared" si="3"/>
        <v>18.451293</v>
      </c>
    </row>
    <row r="64" spans="1:8">
      <c r="A64" s="18">
        <v>36953</v>
      </c>
      <c r="B64" s="10" t="s">
        <v>59</v>
      </c>
      <c r="C64" s="19">
        <v>35771</v>
      </c>
      <c r="D64" s="20">
        <f t="shared" si="0"/>
        <v>638</v>
      </c>
      <c r="E64" s="21">
        <v>11.763999999999999</v>
      </c>
      <c r="F64" s="22">
        <v>1.5489999999999999</v>
      </c>
      <c r="G64" s="23">
        <f t="shared" si="1"/>
        <v>54.233253995239714</v>
      </c>
      <c r="H64" s="24">
        <f t="shared" si="3"/>
        <v>18.222435999999998</v>
      </c>
    </row>
    <row r="65" spans="1:8">
      <c r="A65" s="18">
        <v>36960</v>
      </c>
      <c r="B65" s="10" t="s">
        <v>58</v>
      </c>
      <c r="C65" s="19">
        <v>36353</v>
      </c>
      <c r="D65" s="20">
        <f t="shared" si="0"/>
        <v>582</v>
      </c>
      <c r="E65" s="21">
        <v>11.041</v>
      </c>
      <c r="F65" s="22">
        <v>1.6990000000000001</v>
      </c>
      <c r="G65" s="23">
        <f t="shared" si="1"/>
        <v>52.712616610814237</v>
      </c>
      <c r="H65" s="24">
        <f t="shared" si="3"/>
        <v>18.758659000000002</v>
      </c>
    </row>
    <row r="66" spans="1:8">
      <c r="A66" s="18">
        <v>36967</v>
      </c>
      <c r="B66" s="10" t="s">
        <v>59</v>
      </c>
      <c r="C66" s="19">
        <v>36994</v>
      </c>
      <c r="D66" s="20">
        <f t="shared" si="0"/>
        <v>641</v>
      </c>
      <c r="E66" s="21">
        <v>11.617000000000001</v>
      </c>
      <c r="F66" s="22">
        <v>1.599</v>
      </c>
      <c r="G66" s="23">
        <f t="shared" si="1"/>
        <v>55.177756735818193</v>
      </c>
      <c r="H66" s="24">
        <f t="shared" si="3"/>
        <v>18.575583000000002</v>
      </c>
    </row>
    <row r="67" spans="1:8">
      <c r="A67" s="18">
        <v>36974</v>
      </c>
      <c r="B67" s="10" t="s">
        <v>67</v>
      </c>
      <c r="C67" s="19">
        <v>37532</v>
      </c>
      <c r="D67" s="20">
        <f t="shared" ref="D67:D130" si="4">C67-C66</f>
        <v>538</v>
      </c>
      <c r="E67" s="21">
        <v>9.8309999999999995</v>
      </c>
      <c r="F67" s="22">
        <v>1.6990000000000001</v>
      </c>
      <c r="G67" s="23">
        <f t="shared" ref="G67:G130" si="5">D67/E67</f>
        <v>54.724849964398338</v>
      </c>
      <c r="H67" s="24">
        <f t="shared" ref="H67:H91" si="6">E67*F67</f>
        <v>16.702869</v>
      </c>
    </row>
    <row r="68" spans="1:8">
      <c r="A68" s="18">
        <v>36981</v>
      </c>
      <c r="B68" s="10" t="s">
        <v>68</v>
      </c>
      <c r="C68" s="19">
        <v>38198</v>
      </c>
      <c r="D68" s="20">
        <f t="shared" si="4"/>
        <v>666</v>
      </c>
      <c r="E68" s="21">
        <v>12.907</v>
      </c>
      <c r="F68" s="22">
        <v>1.6990000000000001</v>
      </c>
      <c r="G68" s="23">
        <f t="shared" si="5"/>
        <v>51.599907027194547</v>
      </c>
      <c r="H68" s="24">
        <f t="shared" si="6"/>
        <v>21.928993000000002</v>
      </c>
    </row>
    <row r="69" spans="1:8">
      <c r="A69" s="18">
        <v>36988</v>
      </c>
      <c r="B69" s="10" t="s">
        <v>68</v>
      </c>
      <c r="C69" s="19">
        <v>38771</v>
      </c>
      <c r="D69" s="20">
        <f t="shared" si="4"/>
        <v>573</v>
      </c>
      <c r="E69" s="21">
        <v>10.920999999999999</v>
      </c>
      <c r="F69" s="22">
        <v>1.6990000000000001</v>
      </c>
      <c r="G69" s="23">
        <f t="shared" si="5"/>
        <v>52.467722736013187</v>
      </c>
      <c r="H69" s="24">
        <f t="shared" si="6"/>
        <v>18.554779</v>
      </c>
    </row>
    <row r="70" spans="1:8">
      <c r="A70" s="18">
        <v>36995</v>
      </c>
      <c r="B70" s="10" t="s">
        <v>68</v>
      </c>
      <c r="C70" s="19">
        <v>39394</v>
      </c>
      <c r="D70" s="20">
        <f t="shared" si="4"/>
        <v>623</v>
      </c>
      <c r="E70" s="21">
        <v>12.492000000000001</v>
      </c>
      <c r="F70" s="22">
        <v>1.7989999999999999</v>
      </c>
      <c r="G70" s="23">
        <f t="shared" si="5"/>
        <v>49.871918027537617</v>
      </c>
      <c r="H70" s="24">
        <f t="shared" si="6"/>
        <v>22.473108</v>
      </c>
    </row>
    <row r="71" spans="1:8">
      <c r="A71" s="18">
        <v>37002</v>
      </c>
      <c r="B71" s="10" t="s">
        <v>68</v>
      </c>
      <c r="C71" s="19">
        <v>40026</v>
      </c>
      <c r="D71" s="20">
        <f t="shared" si="4"/>
        <v>632</v>
      </c>
      <c r="E71" s="21">
        <v>11.734999999999999</v>
      </c>
      <c r="F71" s="22">
        <v>1.899</v>
      </c>
      <c r="G71" s="23">
        <f t="shared" si="5"/>
        <v>53.855986365573074</v>
      </c>
      <c r="H71" s="24">
        <f t="shared" si="6"/>
        <v>22.284765</v>
      </c>
    </row>
    <row r="72" spans="1:8">
      <c r="A72" s="18">
        <v>37009</v>
      </c>
      <c r="B72" s="10" t="s">
        <v>68</v>
      </c>
      <c r="C72" s="19">
        <v>40634</v>
      </c>
      <c r="D72" s="20">
        <f t="shared" si="4"/>
        <v>608</v>
      </c>
      <c r="E72" s="21">
        <v>11.28</v>
      </c>
      <c r="F72" s="22">
        <v>2.0289999999999999</v>
      </c>
      <c r="G72" s="23">
        <f t="shared" si="5"/>
        <v>53.900709219858157</v>
      </c>
      <c r="H72" s="24">
        <f t="shared" si="6"/>
        <v>22.887119999999999</v>
      </c>
    </row>
    <row r="73" spans="1:8">
      <c r="A73" s="18">
        <v>37016</v>
      </c>
      <c r="B73" s="10" t="s">
        <v>68</v>
      </c>
      <c r="C73" s="19">
        <v>41252</v>
      </c>
      <c r="D73" s="20">
        <f t="shared" si="4"/>
        <v>618</v>
      </c>
      <c r="E73" s="21">
        <v>11.141</v>
      </c>
      <c r="F73" s="22">
        <v>2.169</v>
      </c>
      <c r="G73" s="23">
        <f t="shared" si="5"/>
        <v>55.470783592137153</v>
      </c>
      <c r="H73" s="24">
        <f t="shared" si="6"/>
        <v>24.164829000000001</v>
      </c>
    </row>
    <row r="74" spans="1:8">
      <c r="A74" s="18">
        <v>37023</v>
      </c>
      <c r="B74" s="10" t="s">
        <v>68</v>
      </c>
      <c r="C74" s="19">
        <v>41612</v>
      </c>
      <c r="D74" s="20">
        <f t="shared" si="4"/>
        <v>360</v>
      </c>
      <c r="E74" s="21">
        <v>6.7919999999999998</v>
      </c>
      <c r="F74" s="22">
        <v>2.1989999999999998</v>
      </c>
      <c r="G74" s="23">
        <f t="shared" si="5"/>
        <v>53.003533568904594</v>
      </c>
      <c r="H74" s="24">
        <f t="shared" si="6"/>
        <v>14.935607999999998</v>
      </c>
    </row>
    <row r="75" spans="1:8">
      <c r="A75" s="18">
        <v>37030</v>
      </c>
      <c r="B75" s="10" t="s">
        <v>68</v>
      </c>
      <c r="C75" s="19">
        <v>42211</v>
      </c>
      <c r="D75" s="20">
        <f t="shared" si="4"/>
        <v>599</v>
      </c>
      <c r="E75" s="21">
        <v>10.667</v>
      </c>
      <c r="F75" s="22">
        <v>2.1989999999999998</v>
      </c>
      <c r="G75" s="23">
        <f t="shared" si="5"/>
        <v>56.154495172025875</v>
      </c>
      <c r="H75" s="24">
        <f t="shared" si="6"/>
        <v>23.456732999999996</v>
      </c>
    </row>
    <row r="76" spans="1:8">
      <c r="A76" s="18">
        <v>37037</v>
      </c>
      <c r="B76" s="10" t="s">
        <v>68</v>
      </c>
      <c r="C76" s="19">
        <v>42888</v>
      </c>
      <c r="D76" s="20">
        <f t="shared" si="4"/>
        <v>677</v>
      </c>
      <c r="E76" s="21">
        <v>12.407</v>
      </c>
      <c r="F76" s="22">
        <v>2.0990000000000002</v>
      </c>
      <c r="G76" s="23">
        <f t="shared" si="5"/>
        <v>54.565970822922544</v>
      </c>
      <c r="H76" s="24">
        <f t="shared" si="6"/>
        <v>26.042293000000001</v>
      </c>
    </row>
    <row r="77" spans="1:8">
      <c r="A77" s="18">
        <v>37044</v>
      </c>
      <c r="B77" s="10" t="s">
        <v>68</v>
      </c>
      <c r="C77" s="19">
        <v>43495</v>
      </c>
      <c r="D77" s="20">
        <f t="shared" si="4"/>
        <v>607</v>
      </c>
      <c r="E77" s="21">
        <v>11.103999999999999</v>
      </c>
      <c r="F77" s="22">
        <v>2.0390000000000001</v>
      </c>
      <c r="G77" s="23">
        <f t="shared" si="5"/>
        <v>54.664985590778102</v>
      </c>
      <c r="H77" s="24">
        <f t="shared" si="6"/>
        <v>22.641055999999999</v>
      </c>
    </row>
    <row r="78" spans="1:8">
      <c r="A78" s="18">
        <v>37051</v>
      </c>
      <c r="B78" s="10" t="s">
        <v>68</v>
      </c>
      <c r="C78" s="19">
        <v>44143</v>
      </c>
      <c r="D78" s="20">
        <f t="shared" si="4"/>
        <v>648</v>
      </c>
      <c r="E78" s="21">
        <v>11.991</v>
      </c>
      <c r="F78" s="22">
        <v>1.9790000000000001</v>
      </c>
      <c r="G78" s="23">
        <f t="shared" si="5"/>
        <v>54.040530397798349</v>
      </c>
      <c r="H78" s="24">
        <f t="shared" si="6"/>
        <v>23.730188999999999</v>
      </c>
    </row>
    <row r="79" spans="1:8">
      <c r="A79" s="18">
        <v>37058</v>
      </c>
      <c r="B79" s="10" t="s">
        <v>68</v>
      </c>
      <c r="C79" s="19">
        <v>44737</v>
      </c>
      <c r="D79" s="20">
        <f t="shared" si="4"/>
        <v>594</v>
      </c>
      <c r="E79" s="21">
        <v>10.31</v>
      </c>
      <c r="F79" s="22">
        <v>2.0990000000000002</v>
      </c>
      <c r="G79" s="23">
        <f t="shared" si="5"/>
        <v>57.613967022308437</v>
      </c>
      <c r="H79" s="24">
        <f t="shared" si="6"/>
        <v>21.640690000000003</v>
      </c>
    </row>
    <row r="80" spans="1:8">
      <c r="A80" s="18">
        <v>37065</v>
      </c>
      <c r="B80" s="10" t="s">
        <v>68</v>
      </c>
      <c r="C80" s="19">
        <v>45257</v>
      </c>
      <c r="D80" s="20">
        <f t="shared" si="4"/>
        <v>520</v>
      </c>
      <c r="E80" s="21">
        <v>10.279</v>
      </c>
      <c r="F80" s="22">
        <v>1.9990000000000001</v>
      </c>
      <c r="G80" s="23">
        <f t="shared" si="5"/>
        <v>50.588578655511235</v>
      </c>
      <c r="H80" s="24">
        <f t="shared" si="6"/>
        <v>20.547720999999999</v>
      </c>
    </row>
    <row r="81" spans="1:8">
      <c r="A81" s="18">
        <v>37072</v>
      </c>
      <c r="B81" s="10" t="s">
        <v>68</v>
      </c>
      <c r="C81" s="19">
        <v>45878</v>
      </c>
      <c r="D81" s="20">
        <f t="shared" si="4"/>
        <v>621</v>
      </c>
      <c r="E81" s="21">
        <v>11.183</v>
      </c>
      <c r="F81" s="22">
        <v>1.839</v>
      </c>
      <c r="G81" s="23">
        <f t="shared" si="5"/>
        <v>55.530716265760532</v>
      </c>
      <c r="H81" s="24">
        <f t="shared" si="6"/>
        <v>20.565536999999999</v>
      </c>
    </row>
    <row r="82" spans="1:8">
      <c r="A82" s="18">
        <v>37079</v>
      </c>
      <c r="B82" s="10" t="s">
        <v>68</v>
      </c>
      <c r="C82" s="19">
        <v>46504</v>
      </c>
      <c r="D82" s="20">
        <f t="shared" si="4"/>
        <v>626</v>
      </c>
      <c r="E82" s="21">
        <v>11.36</v>
      </c>
      <c r="F82" s="22">
        <v>2.0390000000000001</v>
      </c>
      <c r="G82" s="23">
        <f t="shared" si="5"/>
        <v>55.105633802816904</v>
      </c>
      <c r="H82" s="24">
        <f t="shared" si="6"/>
        <v>23.163039999999999</v>
      </c>
    </row>
    <row r="83" spans="1:8">
      <c r="A83" s="18">
        <v>37086</v>
      </c>
      <c r="B83" s="10" t="s">
        <v>59</v>
      </c>
      <c r="C83" s="19">
        <v>47101</v>
      </c>
      <c r="D83" s="20">
        <f t="shared" si="4"/>
        <v>597</v>
      </c>
      <c r="E83" s="21">
        <v>11.141999999999999</v>
      </c>
      <c r="F83" s="22">
        <v>2.149</v>
      </c>
      <c r="G83" s="23">
        <f t="shared" si="5"/>
        <v>53.581044695745831</v>
      </c>
      <c r="H83" s="24">
        <f t="shared" si="6"/>
        <v>23.944157999999998</v>
      </c>
    </row>
    <row r="84" spans="1:8">
      <c r="A84" s="18">
        <v>37093</v>
      </c>
      <c r="B84" s="10" t="s">
        <v>67</v>
      </c>
      <c r="C84" s="19">
        <v>47569</v>
      </c>
      <c r="D84" s="20">
        <f t="shared" si="4"/>
        <v>468</v>
      </c>
      <c r="E84" s="21">
        <v>8.6379999999999999</v>
      </c>
      <c r="F84" s="22">
        <v>2.1989999999999998</v>
      </c>
      <c r="G84" s="23">
        <f t="shared" si="5"/>
        <v>54.179208150034732</v>
      </c>
      <c r="H84" s="24">
        <f t="shared" si="6"/>
        <v>18.994961999999997</v>
      </c>
    </row>
    <row r="85" spans="1:8">
      <c r="A85" s="18">
        <v>37100</v>
      </c>
      <c r="B85" s="10" t="s">
        <v>59</v>
      </c>
      <c r="C85" s="19">
        <v>48188</v>
      </c>
      <c r="D85" s="20">
        <f t="shared" si="4"/>
        <v>619</v>
      </c>
      <c r="E85" s="21">
        <v>11.172000000000001</v>
      </c>
      <c r="F85" s="22">
        <v>2.2189999999999999</v>
      </c>
      <c r="G85" s="23">
        <f t="shared" si="5"/>
        <v>55.406373075546007</v>
      </c>
      <c r="H85" s="24">
        <f t="shared" si="6"/>
        <v>24.790668</v>
      </c>
    </row>
    <row r="86" spans="1:8">
      <c r="A86" s="18">
        <v>37107</v>
      </c>
      <c r="B86" s="10" t="s">
        <v>59</v>
      </c>
      <c r="C86" s="19">
        <v>48711</v>
      </c>
      <c r="D86" s="20">
        <f t="shared" si="4"/>
        <v>523</v>
      </c>
      <c r="E86" s="21">
        <v>9.375</v>
      </c>
      <c r="F86" s="22">
        <v>2.339</v>
      </c>
      <c r="G86" s="23">
        <f t="shared" si="5"/>
        <v>55.786666666666669</v>
      </c>
      <c r="H86" s="24">
        <f t="shared" si="6"/>
        <v>21.928125000000001</v>
      </c>
    </row>
    <row r="87" spans="1:8">
      <c r="A87" s="18">
        <v>37114</v>
      </c>
      <c r="B87" s="10" t="s">
        <v>68</v>
      </c>
      <c r="C87" s="19">
        <v>49392</v>
      </c>
      <c r="D87" s="20">
        <f t="shared" si="4"/>
        <v>681</v>
      </c>
      <c r="E87" s="21">
        <v>12.393000000000001</v>
      </c>
      <c r="F87" s="22">
        <v>2.1389999999999998</v>
      </c>
      <c r="G87" s="23">
        <f t="shared" si="5"/>
        <v>54.950375211813117</v>
      </c>
      <c r="H87" s="24">
        <f t="shared" si="6"/>
        <v>26.508627000000001</v>
      </c>
    </row>
    <row r="88" spans="1:8">
      <c r="A88" s="18">
        <v>37121</v>
      </c>
      <c r="B88" s="10" t="s">
        <v>59</v>
      </c>
      <c r="C88" s="19">
        <v>50006</v>
      </c>
      <c r="D88" s="20">
        <f t="shared" si="4"/>
        <v>614</v>
      </c>
      <c r="E88" s="21">
        <v>10.981999999999999</v>
      </c>
      <c r="F88" s="22">
        <v>2.2989999999999999</v>
      </c>
      <c r="G88" s="23">
        <f t="shared" si="5"/>
        <v>55.909670369695867</v>
      </c>
      <c r="H88" s="24">
        <f t="shared" si="6"/>
        <v>25.247617999999999</v>
      </c>
    </row>
    <row r="89" spans="1:8">
      <c r="A89" s="18">
        <v>37128</v>
      </c>
      <c r="B89" s="10" t="s">
        <v>68</v>
      </c>
      <c r="C89" s="19">
        <v>50591</v>
      </c>
      <c r="D89" s="20">
        <f t="shared" si="4"/>
        <v>585</v>
      </c>
      <c r="E89" s="21">
        <v>10.397</v>
      </c>
      <c r="F89" s="22">
        <v>2.0590000000000002</v>
      </c>
      <c r="G89" s="23">
        <f t="shared" si="5"/>
        <v>56.26623064345484</v>
      </c>
      <c r="H89" s="24">
        <f t="shared" si="6"/>
        <v>21.407423000000001</v>
      </c>
    </row>
    <row r="90" spans="1:8">
      <c r="A90" s="18">
        <v>37135</v>
      </c>
      <c r="B90" s="10" t="s">
        <v>59</v>
      </c>
      <c r="C90" s="19">
        <v>51235</v>
      </c>
      <c r="D90" s="20">
        <f t="shared" si="4"/>
        <v>644</v>
      </c>
      <c r="E90" s="21">
        <v>11.481</v>
      </c>
      <c r="F90" s="22">
        <v>2.1989999999999998</v>
      </c>
      <c r="G90" s="23">
        <f t="shared" si="5"/>
        <v>56.092674854106782</v>
      </c>
      <c r="H90" s="24">
        <f t="shared" si="6"/>
        <v>25.246718999999999</v>
      </c>
    </row>
    <row r="91" spans="1:8">
      <c r="A91" s="18">
        <v>37142</v>
      </c>
      <c r="B91" s="10" t="s">
        <v>68</v>
      </c>
      <c r="C91" s="19">
        <v>51934</v>
      </c>
      <c r="D91" s="20">
        <f t="shared" si="4"/>
        <v>699</v>
      </c>
      <c r="E91" s="21">
        <v>12.817</v>
      </c>
      <c r="F91" s="22">
        <v>2.2389999999999999</v>
      </c>
      <c r="G91" s="23">
        <f t="shared" si="5"/>
        <v>54.536943122415543</v>
      </c>
      <c r="H91" s="24">
        <f t="shared" si="6"/>
        <v>28.697263</v>
      </c>
    </row>
    <row r="92" spans="1:8">
      <c r="D92" s="20">
        <f t="shared" si="4"/>
        <v>-51934</v>
      </c>
      <c r="G92" s="23" t="e">
        <f t="shared" si="5"/>
        <v>#DIV/0!</v>
      </c>
    </row>
    <row r="93" spans="1:8">
      <c r="D93" s="20">
        <f t="shared" si="4"/>
        <v>0</v>
      </c>
      <c r="G93" s="23" t="e">
        <f t="shared" si="5"/>
        <v>#DIV/0!</v>
      </c>
    </row>
    <row r="94" spans="1:8">
      <c r="D94" s="20">
        <f t="shared" si="4"/>
        <v>0</v>
      </c>
      <c r="G94" s="23" t="e">
        <f t="shared" si="5"/>
        <v>#DIV/0!</v>
      </c>
    </row>
    <row r="95" spans="1:8">
      <c r="D95" s="20">
        <f t="shared" si="4"/>
        <v>0</v>
      </c>
      <c r="G95" s="23" t="e">
        <f t="shared" si="5"/>
        <v>#DIV/0!</v>
      </c>
    </row>
    <row r="96" spans="1:8">
      <c r="D96" s="20">
        <f t="shared" si="4"/>
        <v>0</v>
      </c>
      <c r="G96" s="23" t="e">
        <f t="shared" si="5"/>
        <v>#DIV/0!</v>
      </c>
    </row>
    <row r="97" spans="4:7">
      <c r="D97" s="20">
        <f t="shared" si="4"/>
        <v>0</v>
      </c>
      <c r="G97" s="23" t="e">
        <f t="shared" si="5"/>
        <v>#DIV/0!</v>
      </c>
    </row>
    <row r="98" spans="4:7">
      <c r="D98" s="20">
        <f t="shared" si="4"/>
        <v>0</v>
      </c>
      <c r="G98" s="23" t="e">
        <f t="shared" si="5"/>
        <v>#DIV/0!</v>
      </c>
    </row>
    <row r="99" spans="4:7">
      <c r="D99" s="20">
        <f t="shared" si="4"/>
        <v>0</v>
      </c>
      <c r="G99" s="23" t="e">
        <f t="shared" si="5"/>
        <v>#DIV/0!</v>
      </c>
    </row>
    <row r="100" spans="4:7">
      <c r="D100" s="20">
        <f t="shared" si="4"/>
        <v>0</v>
      </c>
      <c r="G100" s="23" t="e">
        <f t="shared" si="5"/>
        <v>#DIV/0!</v>
      </c>
    </row>
    <row r="101" spans="4:7">
      <c r="D101" s="20">
        <f t="shared" si="4"/>
        <v>0</v>
      </c>
      <c r="G101" s="23" t="e">
        <f t="shared" si="5"/>
        <v>#DIV/0!</v>
      </c>
    </row>
    <row r="102" spans="4:7">
      <c r="D102" s="20">
        <f t="shared" si="4"/>
        <v>0</v>
      </c>
      <c r="G102" s="23" t="e">
        <f t="shared" si="5"/>
        <v>#DIV/0!</v>
      </c>
    </row>
    <row r="103" spans="4:7">
      <c r="D103" s="20">
        <f t="shared" si="4"/>
        <v>0</v>
      </c>
      <c r="G103" s="23" t="e">
        <f t="shared" si="5"/>
        <v>#DIV/0!</v>
      </c>
    </row>
    <row r="104" spans="4:7">
      <c r="D104" s="20">
        <f t="shared" si="4"/>
        <v>0</v>
      </c>
      <c r="G104" s="23" t="e">
        <f t="shared" si="5"/>
        <v>#DIV/0!</v>
      </c>
    </row>
    <row r="105" spans="4:7">
      <c r="D105" s="20">
        <f t="shared" si="4"/>
        <v>0</v>
      </c>
      <c r="G105" s="23" t="e">
        <f t="shared" si="5"/>
        <v>#DIV/0!</v>
      </c>
    </row>
    <row r="106" spans="4:7">
      <c r="D106" s="20">
        <f t="shared" si="4"/>
        <v>0</v>
      </c>
      <c r="G106" s="23" t="e">
        <f t="shared" si="5"/>
        <v>#DIV/0!</v>
      </c>
    </row>
    <row r="107" spans="4:7">
      <c r="D107" s="20">
        <f t="shared" si="4"/>
        <v>0</v>
      </c>
      <c r="G107" s="23" t="e">
        <f t="shared" si="5"/>
        <v>#DIV/0!</v>
      </c>
    </row>
    <row r="108" spans="4:7">
      <c r="D108" s="20">
        <f t="shared" si="4"/>
        <v>0</v>
      </c>
      <c r="G108" s="23" t="e">
        <f t="shared" si="5"/>
        <v>#DIV/0!</v>
      </c>
    </row>
    <row r="109" spans="4:7">
      <c r="D109" s="20">
        <f t="shared" si="4"/>
        <v>0</v>
      </c>
      <c r="G109" s="23" t="e">
        <f t="shared" si="5"/>
        <v>#DIV/0!</v>
      </c>
    </row>
    <row r="110" spans="4:7">
      <c r="D110" s="20">
        <f t="shared" si="4"/>
        <v>0</v>
      </c>
      <c r="G110" s="23" t="e">
        <f t="shared" si="5"/>
        <v>#DIV/0!</v>
      </c>
    </row>
    <row r="111" spans="4:7">
      <c r="D111" s="20">
        <f t="shared" si="4"/>
        <v>0</v>
      </c>
      <c r="G111" s="23" t="e">
        <f t="shared" si="5"/>
        <v>#DIV/0!</v>
      </c>
    </row>
    <row r="112" spans="4:7">
      <c r="D112" s="20">
        <f t="shared" si="4"/>
        <v>0</v>
      </c>
      <c r="G112" s="23" t="e">
        <f t="shared" si="5"/>
        <v>#DIV/0!</v>
      </c>
    </row>
    <row r="113" spans="4:7">
      <c r="D113" s="20">
        <f t="shared" si="4"/>
        <v>0</v>
      </c>
      <c r="G113" s="23" t="e">
        <f t="shared" si="5"/>
        <v>#DIV/0!</v>
      </c>
    </row>
    <row r="114" spans="4:7">
      <c r="D114" s="20">
        <f t="shared" si="4"/>
        <v>0</v>
      </c>
      <c r="G114" s="23" t="e">
        <f t="shared" si="5"/>
        <v>#DIV/0!</v>
      </c>
    </row>
    <row r="115" spans="4:7">
      <c r="D115" s="20">
        <f t="shared" si="4"/>
        <v>0</v>
      </c>
      <c r="G115" s="23" t="e">
        <f t="shared" si="5"/>
        <v>#DIV/0!</v>
      </c>
    </row>
    <row r="116" spans="4:7">
      <c r="D116" s="20">
        <f t="shared" si="4"/>
        <v>0</v>
      </c>
      <c r="G116" s="23" t="e">
        <f t="shared" si="5"/>
        <v>#DIV/0!</v>
      </c>
    </row>
    <row r="117" spans="4:7">
      <c r="D117" s="20">
        <f t="shared" si="4"/>
        <v>0</v>
      </c>
      <c r="G117" s="23" t="e">
        <f t="shared" si="5"/>
        <v>#DIV/0!</v>
      </c>
    </row>
    <row r="118" spans="4:7">
      <c r="D118" s="20">
        <f t="shared" si="4"/>
        <v>0</v>
      </c>
      <c r="G118" s="23" t="e">
        <f t="shared" si="5"/>
        <v>#DIV/0!</v>
      </c>
    </row>
    <row r="119" spans="4:7">
      <c r="D119" s="20">
        <f t="shared" si="4"/>
        <v>0</v>
      </c>
      <c r="G119" s="23" t="e">
        <f t="shared" si="5"/>
        <v>#DIV/0!</v>
      </c>
    </row>
    <row r="120" spans="4:7">
      <c r="D120" s="20">
        <f t="shared" si="4"/>
        <v>0</v>
      </c>
      <c r="G120" s="23" t="e">
        <f t="shared" si="5"/>
        <v>#DIV/0!</v>
      </c>
    </row>
    <row r="121" spans="4:7">
      <c r="D121" s="20">
        <f t="shared" si="4"/>
        <v>0</v>
      </c>
      <c r="G121" s="23" t="e">
        <f t="shared" si="5"/>
        <v>#DIV/0!</v>
      </c>
    </row>
    <row r="122" spans="4:7">
      <c r="D122" s="20">
        <f t="shared" si="4"/>
        <v>0</v>
      </c>
      <c r="G122" s="23" t="e">
        <f t="shared" si="5"/>
        <v>#DIV/0!</v>
      </c>
    </row>
    <row r="123" spans="4:7">
      <c r="D123" s="20">
        <f t="shared" si="4"/>
        <v>0</v>
      </c>
      <c r="G123" s="23" t="e">
        <f t="shared" si="5"/>
        <v>#DIV/0!</v>
      </c>
    </row>
    <row r="124" spans="4:7">
      <c r="D124" s="20">
        <f t="shared" si="4"/>
        <v>0</v>
      </c>
      <c r="G124" s="23" t="e">
        <f t="shared" si="5"/>
        <v>#DIV/0!</v>
      </c>
    </row>
    <row r="125" spans="4:7">
      <c r="D125" s="20">
        <f t="shared" si="4"/>
        <v>0</v>
      </c>
      <c r="G125" s="23" t="e">
        <f t="shared" si="5"/>
        <v>#DIV/0!</v>
      </c>
    </row>
    <row r="126" spans="4:7">
      <c r="D126" s="20">
        <f t="shared" si="4"/>
        <v>0</v>
      </c>
      <c r="G126" s="23" t="e">
        <f t="shared" si="5"/>
        <v>#DIV/0!</v>
      </c>
    </row>
    <row r="127" spans="4:7">
      <c r="D127" s="20">
        <f t="shared" si="4"/>
        <v>0</v>
      </c>
      <c r="G127" s="23" t="e">
        <f t="shared" si="5"/>
        <v>#DIV/0!</v>
      </c>
    </row>
    <row r="128" spans="4:7">
      <c r="D128" s="20">
        <f t="shared" si="4"/>
        <v>0</v>
      </c>
      <c r="G128" s="23" t="e">
        <f t="shared" si="5"/>
        <v>#DIV/0!</v>
      </c>
    </row>
    <row r="129" spans="4:7">
      <c r="D129" s="20">
        <f t="shared" si="4"/>
        <v>0</v>
      </c>
      <c r="G129" s="23" t="e">
        <f t="shared" si="5"/>
        <v>#DIV/0!</v>
      </c>
    </row>
    <row r="130" spans="4:7">
      <c r="D130" s="20">
        <f t="shared" si="4"/>
        <v>0</v>
      </c>
      <c r="G130" s="23" t="e">
        <f t="shared" si="5"/>
        <v>#DIV/0!</v>
      </c>
    </row>
    <row r="131" spans="4:7">
      <c r="D131" s="20">
        <f t="shared" ref="D131:D194" si="7">C131-C130</f>
        <v>0</v>
      </c>
      <c r="G131" s="23" t="e">
        <f t="shared" ref="G131:G194" si="8">D131/E131</f>
        <v>#DIV/0!</v>
      </c>
    </row>
    <row r="132" spans="4:7">
      <c r="D132" s="20">
        <f t="shared" si="7"/>
        <v>0</v>
      </c>
      <c r="G132" s="23" t="e">
        <f t="shared" si="8"/>
        <v>#DIV/0!</v>
      </c>
    </row>
    <row r="133" spans="4:7">
      <c r="D133" s="20">
        <f t="shared" si="7"/>
        <v>0</v>
      </c>
      <c r="G133" s="23" t="e">
        <f t="shared" si="8"/>
        <v>#DIV/0!</v>
      </c>
    </row>
    <row r="134" spans="4:7">
      <c r="D134" s="20">
        <f t="shared" si="7"/>
        <v>0</v>
      </c>
      <c r="G134" s="23" t="e">
        <f t="shared" si="8"/>
        <v>#DIV/0!</v>
      </c>
    </row>
    <row r="135" spans="4:7">
      <c r="D135" s="20">
        <f t="shared" si="7"/>
        <v>0</v>
      </c>
      <c r="G135" s="23" t="e">
        <f t="shared" si="8"/>
        <v>#DIV/0!</v>
      </c>
    </row>
    <row r="136" spans="4:7">
      <c r="D136" s="20">
        <f t="shared" si="7"/>
        <v>0</v>
      </c>
      <c r="G136" s="23" t="e">
        <f t="shared" si="8"/>
        <v>#DIV/0!</v>
      </c>
    </row>
    <row r="137" spans="4:7">
      <c r="D137" s="20">
        <f t="shared" si="7"/>
        <v>0</v>
      </c>
      <c r="G137" s="23" t="e">
        <f t="shared" si="8"/>
        <v>#DIV/0!</v>
      </c>
    </row>
    <row r="138" spans="4:7">
      <c r="D138" s="20">
        <f t="shared" si="7"/>
        <v>0</v>
      </c>
      <c r="G138" s="23" t="e">
        <f t="shared" si="8"/>
        <v>#DIV/0!</v>
      </c>
    </row>
    <row r="139" spans="4:7">
      <c r="D139" s="20">
        <f t="shared" si="7"/>
        <v>0</v>
      </c>
      <c r="G139" s="23" t="e">
        <f t="shared" si="8"/>
        <v>#DIV/0!</v>
      </c>
    </row>
    <row r="140" spans="4:7">
      <c r="D140" s="20">
        <f t="shared" si="7"/>
        <v>0</v>
      </c>
      <c r="G140" s="23" t="e">
        <f t="shared" si="8"/>
        <v>#DIV/0!</v>
      </c>
    </row>
    <row r="141" spans="4:7">
      <c r="D141" s="20">
        <f t="shared" si="7"/>
        <v>0</v>
      </c>
      <c r="G141" s="23" t="e">
        <f t="shared" si="8"/>
        <v>#DIV/0!</v>
      </c>
    </row>
    <row r="142" spans="4:7">
      <c r="D142" s="20">
        <f t="shared" si="7"/>
        <v>0</v>
      </c>
      <c r="G142" s="23" t="e">
        <f t="shared" si="8"/>
        <v>#DIV/0!</v>
      </c>
    </row>
    <row r="143" spans="4:7">
      <c r="D143" s="20">
        <f t="shared" si="7"/>
        <v>0</v>
      </c>
      <c r="G143" s="23" t="e">
        <f t="shared" si="8"/>
        <v>#DIV/0!</v>
      </c>
    </row>
    <row r="144" spans="4:7">
      <c r="D144" s="20">
        <f t="shared" si="7"/>
        <v>0</v>
      </c>
      <c r="G144" s="23" t="e">
        <f t="shared" si="8"/>
        <v>#DIV/0!</v>
      </c>
    </row>
    <row r="145" spans="4:7">
      <c r="D145" s="20">
        <f t="shared" si="7"/>
        <v>0</v>
      </c>
      <c r="G145" s="23" t="e">
        <f t="shared" si="8"/>
        <v>#DIV/0!</v>
      </c>
    </row>
    <row r="146" spans="4:7">
      <c r="D146" s="20">
        <f t="shared" si="7"/>
        <v>0</v>
      </c>
      <c r="G146" s="23" t="e">
        <f t="shared" si="8"/>
        <v>#DIV/0!</v>
      </c>
    </row>
    <row r="147" spans="4:7">
      <c r="D147" s="20">
        <f t="shared" si="7"/>
        <v>0</v>
      </c>
      <c r="G147" s="23" t="e">
        <f t="shared" si="8"/>
        <v>#DIV/0!</v>
      </c>
    </row>
    <row r="148" spans="4:7">
      <c r="D148" s="20">
        <f t="shared" si="7"/>
        <v>0</v>
      </c>
      <c r="G148" s="23" t="e">
        <f t="shared" si="8"/>
        <v>#DIV/0!</v>
      </c>
    </row>
    <row r="149" spans="4:7">
      <c r="D149" s="20">
        <f t="shared" si="7"/>
        <v>0</v>
      </c>
      <c r="G149" s="23" t="e">
        <f t="shared" si="8"/>
        <v>#DIV/0!</v>
      </c>
    </row>
    <row r="150" spans="4:7">
      <c r="D150" s="20">
        <f t="shared" si="7"/>
        <v>0</v>
      </c>
      <c r="G150" s="23" t="e">
        <f t="shared" si="8"/>
        <v>#DIV/0!</v>
      </c>
    </row>
    <row r="151" spans="4:7">
      <c r="D151" s="20">
        <f t="shared" si="7"/>
        <v>0</v>
      </c>
      <c r="G151" s="23" t="e">
        <f t="shared" si="8"/>
        <v>#DIV/0!</v>
      </c>
    </row>
    <row r="152" spans="4:7">
      <c r="D152" s="20">
        <f t="shared" si="7"/>
        <v>0</v>
      </c>
      <c r="G152" s="23" t="e">
        <f t="shared" si="8"/>
        <v>#DIV/0!</v>
      </c>
    </row>
    <row r="153" spans="4:7">
      <c r="D153" s="20">
        <f t="shared" si="7"/>
        <v>0</v>
      </c>
      <c r="G153" s="23" t="e">
        <f t="shared" si="8"/>
        <v>#DIV/0!</v>
      </c>
    </row>
    <row r="154" spans="4:7">
      <c r="D154" s="20">
        <f t="shared" si="7"/>
        <v>0</v>
      </c>
      <c r="G154" s="23" t="e">
        <f t="shared" si="8"/>
        <v>#DIV/0!</v>
      </c>
    </row>
    <row r="155" spans="4:7">
      <c r="D155" s="20">
        <f t="shared" si="7"/>
        <v>0</v>
      </c>
      <c r="G155" s="23" t="e">
        <f t="shared" si="8"/>
        <v>#DIV/0!</v>
      </c>
    </row>
    <row r="156" spans="4:7">
      <c r="D156" s="20">
        <f t="shared" si="7"/>
        <v>0</v>
      </c>
      <c r="G156" s="23" t="e">
        <f t="shared" si="8"/>
        <v>#DIV/0!</v>
      </c>
    </row>
    <row r="157" spans="4:7">
      <c r="D157" s="20">
        <f t="shared" si="7"/>
        <v>0</v>
      </c>
      <c r="G157" s="23" t="e">
        <f t="shared" si="8"/>
        <v>#DIV/0!</v>
      </c>
    </row>
    <row r="158" spans="4:7">
      <c r="D158" s="20">
        <f t="shared" si="7"/>
        <v>0</v>
      </c>
      <c r="G158" s="23" t="e">
        <f t="shared" si="8"/>
        <v>#DIV/0!</v>
      </c>
    </row>
    <row r="159" spans="4:7">
      <c r="D159" s="20">
        <f t="shared" si="7"/>
        <v>0</v>
      </c>
      <c r="G159" s="23" t="e">
        <f t="shared" si="8"/>
        <v>#DIV/0!</v>
      </c>
    </row>
    <row r="160" spans="4:7">
      <c r="D160" s="20">
        <f t="shared" si="7"/>
        <v>0</v>
      </c>
      <c r="G160" s="23" t="e">
        <f t="shared" si="8"/>
        <v>#DIV/0!</v>
      </c>
    </row>
    <row r="161" spans="4:7">
      <c r="D161" s="20">
        <f t="shared" si="7"/>
        <v>0</v>
      </c>
      <c r="G161" s="23" t="e">
        <f t="shared" si="8"/>
        <v>#DIV/0!</v>
      </c>
    </row>
    <row r="162" spans="4:7">
      <c r="D162" s="20">
        <f t="shared" si="7"/>
        <v>0</v>
      </c>
      <c r="G162" s="23" t="e">
        <f t="shared" si="8"/>
        <v>#DIV/0!</v>
      </c>
    </row>
    <row r="163" spans="4:7">
      <c r="D163" s="20">
        <f t="shared" si="7"/>
        <v>0</v>
      </c>
      <c r="G163" s="23" t="e">
        <f t="shared" si="8"/>
        <v>#DIV/0!</v>
      </c>
    </row>
    <row r="164" spans="4:7">
      <c r="D164" s="20">
        <f t="shared" si="7"/>
        <v>0</v>
      </c>
      <c r="G164" s="23" t="e">
        <f t="shared" si="8"/>
        <v>#DIV/0!</v>
      </c>
    </row>
    <row r="165" spans="4:7">
      <c r="D165" s="20">
        <f t="shared" si="7"/>
        <v>0</v>
      </c>
      <c r="G165" s="23" t="e">
        <f t="shared" si="8"/>
        <v>#DIV/0!</v>
      </c>
    </row>
    <row r="166" spans="4:7">
      <c r="D166" s="20">
        <f t="shared" si="7"/>
        <v>0</v>
      </c>
      <c r="G166" s="23" t="e">
        <f t="shared" si="8"/>
        <v>#DIV/0!</v>
      </c>
    </row>
    <row r="167" spans="4:7">
      <c r="D167" s="20">
        <f t="shared" si="7"/>
        <v>0</v>
      </c>
      <c r="G167" s="23" t="e">
        <f t="shared" si="8"/>
        <v>#DIV/0!</v>
      </c>
    </row>
    <row r="168" spans="4:7">
      <c r="D168" s="20">
        <f t="shared" si="7"/>
        <v>0</v>
      </c>
      <c r="G168" s="23" t="e">
        <f t="shared" si="8"/>
        <v>#DIV/0!</v>
      </c>
    </row>
    <row r="169" spans="4:7">
      <c r="D169" s="20">
        <f t="shared" si="7"/>
        <v>0</v>
      </c>
      <c r="G169" s="23" t="e">
        <f t="shared" si="8"/>
        <v>#DIV/0!</v>
      </c>
    </row>
    <row r="170" spans="4:7">
      <c r="D170" s="20">
        <f t="shared" si="7"/>
        <v>0</v>
      </c>
      <c r="G170" s="23" t="e">
        <f t="shared" si="8"/>
        <v>#DIV/0!</v>
      </c>
    </row>
    <row r="171" spans="4:7">
      <c r="D171" s="20">
        <f t="shared" si="7"/>
        <v>0</v>
      </c>
      <c r="G171" s="23" t="e">
        <f t="shared" si="8"/>
        <v>#DIV/0!</v>
      </c>
    </row>
    <row r="172" spans="4:7">
      <c r="D172" s="20">
        <f t="shared" si="7"/>
        <v>0</v>
      </c>
      <c r="G172" s="23" t="e">
        <f t="shared" si="8"/>
        <v>#DIV/0!</v>
      </c>
    </row>
    <row r="173" spans="4:7">
      <c r="D173" s="20">
        <f t="shared" si="7"/>
        <v>0</v>
      </c>
      <c r="G173" s="23" t="e">
        <f t="shared" si="8"/>
        <v>#DIV/0!</v>
      </c>
    </row>
    <row r="174" spans="4:7">
      <c r="D174" s="20">
        <f t="shared" si="7"/>
        <v>0</v>
      </c>
      <c r="G174" s="23" t="e">
        <f t="shared" si="8"/>
        <v>#DIV/0!</v>
      </c>
    </row>
    <row r="175" spans="4:7">
      <c r="D175" s="20">
        <f t="shared" si="7"/>
        <v>0</v>
      </c>
      <c r="G175" s="23" t="e">
        <f t="shared" si="8"/>
        <v>#DIV/0!</v>
      </c>
    </row>
    <row r="176" spans="4:7">
      <c r="D176" s="20">
        <f t="shared" si="7"/>
        <v>0</v>
      </c>
      <c r="G176" s="23" t="e">
        <f t="shared" si="8"/>
        <v>#DIV/0!</v>
      </c>
    </row>
    <row r="177" spans="4:7">
      <c r="D177" s="20">
        <f t="shared" si="7"/>
        <v>0</v>
      </c>
      <c r="G177" s="23" t="e">
        <f t="shared" si="8"/>
        <v>#DIV/0!</v>
      </c>
    </row>
    <row r="178" spans="4:7">
      <c r="D178" s="20">
        <f t="shared" si="7"/>
        <v>0</v>
      </c>
      <c r="G178" s="23" t="e">
        <f t="shared" si="8"/>
        <v>#DIV/0!</v>
      </c>
    </row>
    <row r="179" spans="4:7">
      <c r="D179" s="20">
        <f t="shared" si="7"/>
        <v>0</v>
      </c>
      <c r="G179" s="23" t="e">
        <f t="shared" si="8"/>
        <v>#DIV/0!</v>
      </c>
    </row>
    <row r="180" spans="4:7">
      <c r="D180" s="20">
        <f t="shared" si="7"/>
        <v>0</v>
      </c>
      <c r="G180" s="23" t="e">
        <f t="shared" si="8"/>
        <v>#DIV/0!</v>
      </c>
    </row>
    <row r="181" spans="4:7">
      <c r="D181" s="20">
        <f t="shared" si="7"/>
        <v>0</v>
      </c>
      <c r="G181" s="23" t="e">
        <f t="shared" si="8"/>
        <v>#DIV/0!</v>
      </c>
    </row>
    <row r="182" spans="4:7">
      <c r="D182" s="20">
        <f t="shared" si="7"/>
        <v>0</v>
      </c>
      <c r="G182" s="23" t="e">
        <f t="shared" si="8"/>
        <v>#DIV/0!</v>
      </c>
    </row>
    <row r="183" spans="4:7">
      <c r="D183" s="20">
        <f t="shared" si="7"/>
        <v>0</v>
      </c>
      <c r="G183" s="23" t="e">
        <f t="shared" si="8"/>
        <v>#DIV/0!</v>
      </c>
    </row>
    <row r="184" spans="4:7">
      <c r="D184" s="20">
        <f t="shared" si="7"/>
        <v>0</v>
      </c>
      <c r="G184" s="23" t="e">
        <f t="shared" si="8"/>
        <v>#DIV/0!</v>
      </c>
    </row>
    <row r="185" spans="4:7">
      <c r="D185" s="20">
        <f t="shared" si="7"/>
        <v>0</v>
      </c>
      <c r="G185" s="23" t="e">
        <f t="shared" si="8"/>
        <v>#DIV/0!</v>
      </c>
    </row>
    <row r="186" spans="4:7">
      <c r="D186" s="20">
        <f t="shared" si="7"/>
        <v>0</v>
      </c>
      <c r="G186" s="23" t="e">
        <f t="shared" si="8"/>
        <v>#DIV/0!</v>
      </c>
    </row>
    <row r="187" spans="4:7">
      <c r="D187" s="20">
        <f t="shared" si="7"/>
        <v>0</v>
      </c>
      <c r="G187" s="23" t="e">
        <f t="shared" si="8"/>
        <v>#DIV/0!</v>
      </c>
    </row>
    <row r="188" spans="4:7">
      <c r="D188" s="20">
        <f t="shared" si="7"/>
        <v>0</v>
      </c>
      <c r="G188" s="23" t="e">
        <f t="shared" si="8"/>
        <v>#DIV/0!</v>
      </c>
    </row>
    <row r="189" spans="4:7">
      <c r="D189" s="20">
        <f t="shared" si="7"/>
        <v>0</v>
      </c>
      <c r="G189" s="23" t="e">
        <f t="shared" si="8"/>
        <v>#DIV/0!</v>
      </c>
    </row>
    <row r="190" spans="4:7">
      <c r="D190" s="20">
        <f t="shared" si="7"/>
        <v>0</v>
      </c>
      <c r="G190" s="23" t="e">
        <f t="shared" si="8"/>
        <v>#DIV/0!</v>
      </c>
    </row>
    <row r="191" spans="4:7">
      <c r="D191" s="20">
        <f t="shared" si="7"/>
        <v>0</v>
      </c>
      <c r="G191" s="23" t="e">
        <f t="shared" si="8"/>
        <v>#DIV/0!</v>
      </c>
    </row>
    <row r="192" spans="4:7">
      <c r="D192" s="20">
        <f t="shared" si="7"/>
        <v>0</v>
      </c>
      <c r="G192" s="23" t="e">
        <f t="shared" si="8"/>
        <v>#DIV/0!</v>
      </c>
    </row>
    <row r="193" spans="4:7">
      <c r="D193" s="20">
        <f t="shared" si="7"/>
        <v>0</v>
      </c>
      <c r="G193" s="23" t="e">
        <f t="shared" si="8"/>
        <v>#DIV/0!</v>
      </c>
    </row>
    <row r="194" spans="4:7">
      <c r="D194" s="20">
        <f t="shared" si="7"/>
        <v>0</v>
      </c>
      <c r="G194" s="23" t="e">
        <f t="shared" si="8"/>
        <v>#DIV/0!</v>
      </c>
    </row>
    <row r="195" spans="4:7">
      <c r="D195" s="20">
        <f t="shared" ref="D195:D258" si="9">C195-C194</f>
        <v>0</v>
      </c>
      <c r="G195" s="23" t="e">
        <f t="shared" ref="G195:G258" si="10">D195/E195</f>
        <v>#DIV/0!</v>
      </c>
    </row>
    <row r="196" spans="4:7">
      <c r="D196" s="20">
        <f t="shared" si="9"/>
        <v>0</v>
      </c>
      <c r="G196" s="23" t="e">
        <f t="shared" si="10"/>
        <v>#DIV/0!</v>
      </c>
    </row>
    <row r="197" spans="4:7">
      <c r="D197" s="20">
        <f t="shared" si="9"/>
        <v>0</v>
      </c>
      <c r="G197" s="23" t="e">
        <f t="shared" si="10"/>
        <v>#DIV/0!</v>
      </c>
    </row>
    <row r="198" spans="4:7">
      <c r="D198" s="20">
        <f t="shared" si="9"/>
        <v>0</v>
      </c>
      <c r="G198" s="23" t="e">
        <f t="shared" si="10"/>
        <v>#DIV/0!</v>
      </c>
    </row>
    <row r="199" spans="4:7">
      <c r="D199" s="20">
        <f t="shared" si="9"/>
        <v>0</v>
      </c>
      <c r="G199" s="23" t="e">
        <f t="shared" si="10"/>
        <v>#DIV/0!</v>
      </c>
    </row>
    <row r="200" spans="4:7">
      <c r="D200" s="20">
        <f t="shared" si="9"/>
        <v>0</v>
      </c>
      <c r="G200" s="23" t="e">
        <f t="shared" si="10"/>
        <v>#DIV/0!</v>
      </c>
    </row>
    <row r="201" spans="4:7">
      <c r="D201" s="20">
        <f t="shared" si="9"/>
        <v>0</v>
      </c>
      <c r="G201" s="23" t="e">
        <f t="shared" si="10"/>
        <v>#DIV/0!</v>
      </c>
    </row>
    <row r="202" spans="4:7">
      <c r="D202" s="20">
        <f t="shared" si="9"/>
        <v>0</v>
      </c>
      <c r="G202" s="23" t="e">
        <f t="shared" si="10"/>
        <v>#DIV/0!</v>
      </c>
    </row>
    <row r="203" spans="4:7">
      <c r="D203" s="20">
        <f t="shared" si="9"/>
        <v>0</v>
      </c>
      <c r="G203" s="23" t="e">
        <f t="shared" si="10"/>
        <v>#DIV/0!</v>
      </c>
    </row>
    <row r="204" spans="4:7">
      <c r="D204" s="20">
        <f t="shared" si="9"/>
        <v>0</v>
      </c>
      <c r="G204" s="23" t="e">
        <f t="shared" si="10"/>
        <v>#DIV/0!</v>
      </c>
    </row>
    <row r="205" spans="4:7">
      <c r="D205" s="20">
        <f t="shared" si="9"/>
        <v>0</v>
      </c>
      <c r="G205" s="23" t="e">
        <f t="shared" si="10"/>
        <v>#DIV/0!</v>
      </c>
    </row>
    <row r="206" spans="4:7">
      <c r="D206" s="20">
        <f t="shared" si="9"/>
        <v>0</v>
      </c>
      <c r="G206" s="23" t="e">
        <f t="shared" si="10"/>
        <v>#DIV/0!</v>
      </c>
    </row>
    <row r="207" spans="4:7">
      <c r="D207" s="20">
        <f t="shared" si="9"/>
        <v>0</v>
      </c>
      <c r="G207" s="23" t="e">
        <f t="shared" si="10"/>
        <v>#DIV/0!</v>
      </c>
    </row>
    <row r="208" spans="4:7">
      <c r="D208" s="20">
        <f t="shared" si="9"/>
        <v>0</v>
      </c>
      <c r="G208" s="23" t="e">
        <f t="shared" si="10"/>
        <v>#DIV/0!</v>
      </c>
    </row>
    <row r="209" spans="4:7">
      <c r="D209" s="20">
        <f t="shared" si="9"/>
        <v>0</v>
      </c>
      <c r="G209" s="23" t="e">
        <f t="shared" si="10"/>
        <v>#DIV/0!</v>
      </c>
    </row>
    <row r="210" spans="4:7">
      <c r="D210" s="20">
        <f t="shared" si="9"/>
        <v>0</v>
      </c>
      <c r="G210" s="23" t="e">
        <f t="shared" si="10"/>
        <v>#DIV/0!</v>
      </c>
    </row>
    <row r="211" spans="4:7">
      <c r="D211" s="20">
        <f t="shared" si="9"/>
        <v>0</v>
      </c>
      <c r="G211" s="23" t="e">
        <f t="shared" si="10"/>
        <v>#DIV/0!</v>
      </c>
    </row>
    <row r="212" spans="4:7">
      <c r="D212" s="20">
        <f t="shared" si="9"/>
        <v>0</v>
      </c>
      <c r="G212" s="23" t="e">
        <f t="shared" si="10"/>
        <v>#DIV/0!</v>
      </c>
    </row>
    <row r="213" spans="4:7">
      <c r="D213" s="20">
        <f t="shared" si="9"/>
        <v>0</v>
      </c>
      <c r="G213" s="23" t="e">
        <f t="shared" si="10"/>
        <v>#DIV/0!</v>
      </c>
    </row>
    <row r="214" spans="4:7">
      <c r="D214" s="20">
        <f t="shared" si="9"/>
        <v>0</v>
      </c>
      <c r="G214" s="23" t="e">
        <f t="shared" si="10"/>
        <v>#DIV/0!</v>
      </c>
    </row>
    <row r="215" spans="4:7">
      <c r="D215" s="20">
        <f t="shared" si="9"/>
        <v>0</v>
      </c>
      <c r="G215" s="23" t="e">
        <f t="shared" si="10"/>
        <v>#DIV/0!</v>
      </c>
    </row>
    <row r="216" spans="4:7">
      <c r="D216" s="20">
        <f t="shared" si="9"/>
        <v>0</v>
      </c>
      <c r="G216" s="23" t="e">
        <f t="shared" si="10"/>
        <v>#DIV/0!</v>
      </c>
    </row>
    <row r="217" spans="4:7">
      <c r="D217" s="20">
        <f t="shared" si="9"/>
        <v>0</v>
      </c>
      <c r="G217" s="23" t="e">
        <f t="shared" si="10"/>
        <v>#DIV/0!</v>
      </c>
    </row>
    <row r="218" spans="4:7">
      <c r="D218" s="20">
        <f t="shared" si="9"/>
        <v>0</v>
      </c>
      <c r="G218" s="23" t="e">
        <f t="shared" si="10"/>
        <v>#DIV/0!</v>
      </c>
    </row>
    <row r="219" spans="4:7">
      <c r="D219" s="20">
        <f t="shared" si="9"/>
        <v>0</v>
      </c>
      <c r="G219" s="23" t="e">
        <f t="shared" si="10"/>
        <v>#DIV/0!</v>
      </c>
    </row>
    <row r="220" spans="4:7">
      <c r="D220" s="20">
        <f t="shared" si="9"/>
        <v>0</v>
      </c>
      <c r="G220" s="23" t="e">
        <f t="shared" si="10"/>
        <v>#DIV/0!</v>
      </c>
    </row>
    <row r="221" spans="4:7">
      <c r="D221" s="20">
        <f t="shared" si="9"/>
        <v>0</v>
      </c>
      <c r="G221" s="23" t="e">
        <f t="shared" si="10"/>
        <v>#DIV/0!</v>
      </c>
    </row>
    <row r="222" spans="4:7">
      <c r="D222" s="20">
        <f t="shared" si="9"/>
        <v>0</v>
      </c>
      <c r="G222" s="23" t="e">
        <f t="shared" si="10"/>
        <v>#DIV/0!</v>
      </c>
    </row>
    <row r="223" spans="4:7">
      <c r="D223" s="20">
        <f t="shared" si="9"/>
        <v>0</v>
      </c>
      <c r="G223" s="23" t="e">
        <f t="shared" si="10"/>
        <v>#DIV/0!</v>
      </c>
    </row>
    <row r="224" spans="4:7">
      <c r="D224" s="20">
        <f t="shared" si="9"/>
        <v>0</v>
      </c>
      <c r="G224" s="23" t="e">
        <f t="shared" si="10"/>
        <v>#DIV/0!</v>
      </c>
    </row>
    <row r="225" spans="4:7">
      <c r="D225" s="20">
        <f t="shared" si="9"/>
        <v>0</v>
      </c>
      <c r="G225" s="23" t="e">
        <f t="shared" si="10"/>
        <v>#DIV/0!</v>
      </c>
    </row>
    <row r="226" spans="4:7">
      <c r="D226" s="20">
        <f t="shared" si="9"/>
        <v>0</v>
      </c>
      <c r="G226" s="23" t="e">
        <f t="shared" si="10"/>
        <v>#DIV/0!</v>
      </c>
    </row>
    <row r="227" spans="4:7">
      <c r="D227" s="20">
        <f t="shared" si="9"/>
        <v>0</v>
      </c>
      <c r="G227" s="23" t="e">
        <f t="shared" si="10"/>
        <v>#DIV/0!</v>
      </c>
    </row>
    <row r="228" spans="4:7">
      <c r="D228" s="20">
        <f t="shared" si="9"/>
        <v>0</v>
      </c>
      <c r="G228" s="23" t="e">
        <f t="shared" si="10"/>
        <v>#DIV/0!</v>
      </c>
    </row>
    <row r="229" spans="4:7">
      <c r="D229" s="20">
        <f t="shared" si="9"/>
        <v>0</v>
      </c>
      <c r="G229" s="23" t="e">
        <f t="shared" si="10"/>
        <v>#DIV/0!</v>
      </c>
    </row>
    <row r="230" spans="4:7">
      <c r="D230" s="20">
        <f t="shared" si="9"/>
        <v>0</v>
      </c>
      <c r="G230" s="23" t="e">
        <f t="shared" si="10"/>
        <v>#DIV/0!</v>
      </c>
    </row>
    <row r="231" spans="4:7">
      <c r="D231" s="20">
        <f t="shared" si="9"/>
        <v>0</v>
      </c>
      <c r="G231" s="23" t="e">
        <f t="shared" si="10"/>
        <v>#DIV/0!</v>
      </c>
    </row>
    <row r="232" spans="4:7">
      <c r="D232" s="20">
        <f t="shared" si="9"/>
        <v>0</v>
      </c>
      <c r="G232" s="23" t="e">
        <f t="shared" si="10"/>
        <v>#DIV/0!</v>
      </c>
    </row>
    <row r="233" spans="4:7">
      <c r="D233" s="20">
        <f t="shared" si="9"/>
        <v>0</v>
      </c>
      <c r="G233" s="23" t="e">
        <f t="shared" si="10"/>
        <v>#DIV/0!</v>
      </c>
    </row>
    <row r="234" spans="4:7">
      <c r="D234" s="20">
        <f t="shared" si="9"/>
        <v>0</v>
      </c>
      <c r="G234" s="23" t="e">
        <f t="shared" si="10"/>
        <v>#DIV/0!</v>
      </c>
    </row>
    <row r="235" spans="4:7">
      <c r="D235" s="20">
        <f t="shared" si="9"/>
        <v>0</v>
      </c>
      <c r="G235" s="23" t="e">
        <f t="shared" si="10"/>
        <v>#DIV/0!</v>
      </c>
    </row>
    <row r="236" spans="4:7">
      <c r="D236" s="20">
        <f t="shared" si="9"/>
        <v>0</v>
      </c>
      <c r="G236" s="23" t="e">
        <f t="shared" si="10"/>
        <v>#DIV/0!</v>
      </c>
    </row>
    <row r="237" spans="4:7">
      <c r="D237" s="20">
        <f t="shared" si="9"/>
        <v>0</v>
      </c>
      <c r="G237" s="23" t="e">
        <f t="shared" si="10"/>
        <v>#DIV/0!</v>
      </c>
    </row>
    <row r="238" spans="4:7">
      <c r="D238" s="20">
        <f t="shared" si="9"/>
        <v>0</v>
      </c>
      <c r="G238" s="23" t="e">
        <f t="shared" si="10"/>
        <v>#DIV/0!</v>
      </c>
    </row>
    <row r="239" spans="4:7">
      <c r="D239" s="20">
        <f t="shared" si="9"/>
        <v>0</v>
      </c>
      <c r="G239" s="23" t="e">
        <f t="shared" si="10"/>
        <v>#DIV/0!</v>
      </c>
    </row>
    <row r="240" spans="4:7">
      <c r="D240" s="20">
        <f t="shared" si="9"/>
        <v>0</v>
      </c>
      <c r="G240" s="23" t="e">
        <f t="shared" si="10"/>
        <v>#DIV/0!</v>
      </c>
    </row>
    <row r="241" spans="4:7">
      <c r="D241" s="20">
        <f t="shared" si="9"/>
        <v>0</v>
      </c>
      <c r="G241" s="23" t="e">
        <f t="shared" si="10"/>
        <v>#DIV/0!</v>
      </c>
    </row>
    <row r="242" spans="4:7">
      <c r="D242" s="20">
        <f t="shared" si="9"/>
        <v>0</v>
      </c>
      <c r="G242" s="23" t="e">
        <f t="shared" si="10"/>
        <v>#DIV/0!</v>
      </c>
    </row>
    <row r="243" spans="4:7">
      <c r="D243" s="20">
        <f t="shared" si="9"/>
        <v>0</v>
      </c>
      <c r="G243" s="23" t="e">
        <f t="shared" si="10"/>
        <v>#DIV/0!</v>
      </c>
    </row>
    <row r="244" spans="4:7">
      <c r="D244" s="20">
        <f t="shared" si="9"/>
        <v>0</v>
      </c>
      <c r="G244" s="23" t="e">
        <f t="shared" si="10"/>
        <v>#DIV/0!</v>
      </c>
    </row>
    <row r="245" spans="4:7">
      <c r="D245" s="20">
        <f t="shared" si="9"/>
        <v>0</v>
      </c>
      <c r="G245" s="23" t="e">
        <f t="shared" si="10"/>
        <v>#DIV/0!</v>
      </c>
    </row>
    <row r="246" spans="4:7">
      <c r="D246" s="20">
        <f t="shared" si="9"/>
        <v>0</v>
      </c>
      <c r="G246" s="23" t="e">
        <f t="shared" si="10"/>
        <v>#DIV/0!</v>
      </c>
    </row>
    <row r="247" spans="4:7">
      <c r="D247" s="20">
        <f t="shared" si="9"/>
        <v>0</v>
      </c>
      <c r="G247" s="23" t="e">
        <f t="shared" si="10"/>
        <v>#DIV/0!</v>
      </c>
    </row>
    <row r="248" spans="4:7">
      <c r="D248" s="20">
        <f t="shared" si="9"/>
        <v>0</v>
      </c>
      <c r="G248" s="23" t="e">
        <f t="shared" si="10"/>
        <v>#DIV/0!</v>
      </c>
    </row>
    <row r="249" spans="4:7">
      <c r="D249" s="20">
        <f t="shared" si="9"/>
        <v>0</v>
      </c>
      <c r="G249" s="23" t="e">
        <f t="shared" si="10"/>
        <v>#DIV/0!</v>
      </c>
    </row>
    <row r="250" spans="4:7">
      <c r="D250" s="20">
        <f t="shared" si="9"/>
        <v>0</v>
      </c>
      <c r="G250" s="23" t="e">
        <f t="shared" si="10"/>
        <v>#DIV/0!</v>
      </c>
    </row>
    <row r="251" spans="4:7">
      <c r="D251" s="20">
        <f t="shared" si="9"/>
        <v>0</v>
      </c>
      <c r="G251" s="23" t="e">
        <f t="shared" si="10"/>
        <v>#DIV/0!</v>
      </c>
    </row>
    <row r="252" spans="4:7">
      <c r="D252" s="20">
        <f t="shared" si="9"/>
        <v>0</v>
      </c>
      <c r="G252" s="23" t="e">
        <f t="shared" si="10"/>
        <v>#DIV/0!</v>
      </c>
    </row>
    <row r="253" spans="4:7">
      <c r="D253" s="20">
        <f t="shared" si="9"/>
        <v>0</v>
      </c>
      <c r="G253" s="23" t="e">
        <f t="shared" si="10"/>
        <v>#DIV/0!</v>
      </c>
    </row>
    <row r="254" spans="4:7">
      <c r="D254" s="20">
        <f t="shared" si="9"/>
        <v>0</v>
      </c>
      <c r="G254" s="23" t="e">
        <f t="shared" si="10"/>
        <v>#DIV/0!</v>
      </c>
    </row>
    <row r="255" spans="4:7">
      <c r="D255" s="20">
        <f t="shared" si="9"/>
        <v>0</v>
      </c>
      <c r="G255" s="23" t="e">
        <f t="shared" si="10"/>
        <v>#DIV/0!</v>
      </c>
    </row>
    <row r="256" spans="4:7">
      <c r="D256" s="20">
        <f t="shared" si="9"/>
        <v>0</v>
      </c>
      <c r="G256" s="23" t="e">
        <f t="shared" si="10"/>
        <v>#DIV/0!</v>
      </c>
    </row>
    <row r="257" spans="4:7">
      <c r="D257" s="20">
        <f t="shared" si="9"/>
        <v>0</v>
      </c>
      <c r="G257" s="23" t="e">
        <f t="shared" si="10"/>
        <v>#DIV/0!</v>
      </c>
    </row>
    <row r="258" spans="4:7">
      <c r="D258" s="20">
        <f t="shared" si="9"/>
        <v>0</v>
      </c>
      <c r="G258" s="23" t="e">
        <f t="shared" si="10"/>
        <v>#DIV/0!</v>
      </c>
    </row>
    <row r="259" spans="4:7">
      <c r="D259" s="20">
        <f t="shared" ref="D259:D321" si="11">C259-C258</f>
        <v>0</v>
      </c>
      <c r="G259" s="23" t="e">
        <f t="shared" ref="G259:G321" si="12">D259/E259</f>
        <v>#DIV/0!</v>
      </c>
    </row>
    <row r="260" spans="4:7">
      <c r="D260" s="20">
        <f t="shared" si="11"/>
        <v>0</v>
      </c>
      <c r="G260" s="23" t="e">
        <f t="shared" si="12"/>
        <v>#DIV/0!</v>
      </c>
    </row>
    <row r="261" spans="4:7">
      <c r="D261" s="20">
        <f t="shared" si="11"/>
        <v>0</v>
      </c>
      <c r="G261" s="23" t="e">
        <f t="shared" si="12"/>
        <v>#DIV/0!</v>
      </c>
    </row>
    <row r="262" spans="4:7">
      <c r="D262" s="20">
        <f t="shared" si="11"/>
        <v>0</v>
      </c>
      <c r="G262" s="23" t="e">
        <f t="shared" si="12"/>
        <v>#DIV/0!</v>
      </c>
    </row>
    <row r="263" spans="4:7">
      <c r="D263" s="20">
        <f t="shared" si="11"/>
        <v>0</v>
      </c>
      <c r="G263" s="23" t="e">
        <f t="shared" si="12"/>
        <v>#DIV/0!</v>
      </c>
    </row>
    <row r="264" spans="4:7">
      <c r="D264" s="20">
        <f t="shared" si="11"/>
        <v>0</v>
      </c>
      <c r="G264" s="23" t="e">
        <f t="shared" si="12"/>
        <v>#DIV/0!</v>
      </c>
    </row>
    <row r="265" spans="4:7">
      <c r="D265" s="20">
        <f t="shared" si="11"/>
        <v>0</v>
      </c>
      <c r="G265" s="23" t="e">
        <f t="shared" si="12"/>
        <v>#DIV/0!</v>
      </c>
    </row>
    <row r="266" spans="4:7">
      <c r="D266" s="20">
        <f t="shared" si="11"/>
        <v>0</v>
      </c>
      <c r="G266" s="23" t="e">
        <f t="shared" si="12"/>
        <v>#DIV/0!</v>
      </c>
    </row>
    <row r="267" spans="4:7">
      <c r="D267" s="20">
        <f t="shared" si="11"/>
        <v>0</v>
      </c>
      <c r="G267" s="23" t="e">
        <f t="shared" si="12"/>
        <v>#DIV/0!</v>
      </c>
    </row>
    <row r="268" spans="4:7">
      <c r="D268" s="20">
        <f t="shared" si="11"/>
        <v>0</v>
      </c>
      <c r="G268" s="23" t="e">
        <f t="shared" si="12"/>
        <v>#DIV/0!</v>
      </c>
    </row>
    <row r="269" spans="4:7">
      <c r="D269" s="20">
        <f t="shared" si="11"/>
        <v>0</v>
      </c>
      <c r="G269" s="23" t="e">
        <f t="shared" si="12"/>
        <v>#DIV/0!</v>
      </c>
    </row>
    <row r="270" spans="4:7">
      <c r="D270" s="20">
        <f t="shared" si="11"/>
        <v>0</v>
      </c>
      <c r="G270" s="23" t="e">
        <f t="shared" si="12"/>
        <v>#DIV/0!</v>
      </c>
    </row>
    <row r="271" spans="4:7">
      <c r="D271" s="20">
        <f t="shared" si="11"/>
        <v>0</v>
      </c>
      <c r="G271" s="23" t="e">
        <f t="shared" si="12"/>
        <v>#DIV/0!</v>
      </c>
    </row>
    <row r="272" spans="4:7">
      <c r="D272" s="20">
        <f t="shared" si="11"/>
        <v>0</v>
      </c>
      <c r="G272" s="23" t="e">
        <f t="shared" si="12"/>
        <v>#DIV/0!</v>
      </c>
    </row>
    <row r="273" spans="4:7">
      <c r="D273" s="20">
        <f t="shared" si="11"/>
        <v>0</v>
      </c>
      <c r="G273" s="23" t="e">
        <f t="shared" si="12"/>
        <v>#DIV/0!</v>
      </c>
    </row>
    <row r="274" spans="4:7">
      <c r="D274" s="20">
        <f t="shared" si="11"/>
        <v>0</v>
      </c>
      <c r="G274" s="23" t="e">
        <f t="shared" si="12"/>
        <v>#DIV/0!</v>
      </c>
    </row>
    <row r="275" spans="4:7">
      <c r="D275" s="20">
        <f t="shared" si="11"/>
        <v>0</v>
      </c>
      <c r="G275" s="23" t="e">
        <f t="shared" si="12"/>
        <v>#DIV/0!</v>
      </c>
    </row>
    <row r="276" spans="4:7">
      <c r="D276" s="20">
        <f t="shared" si="11"/>
        <v>0</v>
      </c>
      <c r="G276" s="23" t="e">
        <f t="shared" si="12"/>
        <v>#DIV/0!</v>
      </c>
    </row>
    <row r="277" spans="4:7">
      <c r="D277" s="20">
        <f t="shared" si="11"/>
        <v>0</v>
      </c>
      <c r="G277" s="23" t="e">
        <f t="shared" si="12"/>
        <v>#DIV/0!</v>
      </c>
    </row>
    <row r="278" spans="4:7">
      <c r="D278" s="20">
        <f t="shared" si="11"/>
        <v>0</v>
      </c>
      <c r="G278" s="23" t="e">
        <f t="shared" si="12"/>
        <v>#DIV/0!</v>
      </c>
    </row>
    <row r="279" spans="4:7">
      <c r="D279" s="20">
        <f t="shared" si="11"/>
        <v>0</v>
      </c>
      <c r="G279" s="23" t="e">
        <f t="shared" si="12"/>
        <v>#DIV/0!</v>
      </c>
    </row>
    <row r="280" spans="4:7">
      <c r="D280" s="20">
        <f t="shared" si="11"/>
        <v>0</v>
      </c>
      <c r="G280" s="23" t="e">
        <f t="shared" si="12"/>
        <v>#DIV/0!</v>
      </c>
    </row>
    <row r="281" spans="4:7">
      <c r="D281" s="20">
        <f t="shared" si="11"/>
        <v>0</v>
      </c>
      <c r="G281" s="23" t="e">
        <f t="shared" si="12"/>
        <v>#DIV/0!</v>
      </c>
    </row>
    <row r="282" spans="4:7">
      <c r="D282" s="20">
        <f t="shared" si="11"/>
        <v>0</v>
      </c>
      <c r="G282" s="23" t="e">
        <f t="shared" si="12"/>
        <v>#DIV/0!</v>
      </c>
    </row>
    <row r="283" spans="4:7">
      <c r="D283" s="20">
        <f t="shared" si="11"/>
        <v>0</v>
      </c>
      <c r="G283" s="23" t="e">
        <f t="shared" si="12"/>
        <v>#DIV/0!</v>
      </c>
    </row>
    <row r="284" spans="4:7">
      <c r="D284" s="20">
        <f t="shared" si="11"/>
        <v>0</v>
      </c>
      <c r="G284" s="23" t="e">
        <f t="shared" si="12"/>
        <v>#DIV/0!</v>
      </c>
    </row>
    <row r="285" spans="4:7">
      <c r="D285" s="20">
        <f t="shared" si="11"/>
        <v>0</v>
      </c>
      <c r="G285" s="23" t="e">
        <f t="shared" si="12"/>
        <v>#DIV/0!</v>
      </c>
    </row>
    <row r="286" spans="4:7">
      <c r="D286" s="20">
        <f t="shared" si="11"/>
        <v>0</v>
      </c>
      <c r="G286" s="23" t="e">
        <f t="shared" si="12"/>
        <v>#DIV/0!</v>
      </c>
    </row>
    <row r="287" spans="4:7">
      <c r="D287" s="20">
        <f t="shared" si="11"/>
        <v>0</v>
      </c>
      <c r="G287" s="23" t="e">
        <f t="shared" si="12"/>
        <v>#DIV/0!</v>
      </c>
    </row>
    <row r="288" spans="4:7">
      <c r="D288" s="20">
        <f t="shared" si="11"/>
        <v>0</v>
      </c>
      <c r="G288" s="23" t="e">
        <f t="shared" si="12"/>
        <v>#DIV/0!</v>
      </c>
    </row>
    <row r="289" spans="4:7">
      <c r="D289" s="20">
        <f t="shared" si="11"/>
        <v>0</v>
      </c>
      <c r="G289" s="23" t="e">
        <f t="shared" si="12"/>
        <v>#DIV/0!</v>
      </c>
    </row>
    <row r="290" spans="4:7">
      <c r="D290" s="20">
        <f t="shared" si="11"/>
        <v>0</v>
      </c>
      <c r="G290" s="23" t="e">
        <f t="shared" si="12"/>
        <v>#DIV/0!</v>
      </c>
    </row>
    <row r="291" spans="4:7">
      <c r="D291" s="20">
        <f t="shared" si="11"/>
        <v>0</v>
      </c>
      <c r="G291" s="23" t="e">
        <f t="shared" si="12"/>
        <v>#DIV/0!</v>
      </c>
    </row>
    <row r="292" spans="4:7">
      <c r="D292" s="20">
        <f t="shared" si="11"/>
        <v>0</v>
      </c>
      <c r="G292" s="23" t="e">
        <f t="shared" si="12"/>
        <v>#DIV/0!</v>
      </c>
    </row>
    <row r="293" spans="4:7">
      <c r="D293" s="20">
        <f t="shared" si="11"/>
        <v>0</v>
      </c>
      <c r="G293" s="23" t="e">
        <f t="shared" si="12"/>
        <v>#DIV/0!</v>
      </c>
    </row>
    <row r="294" spans="4:7">
      <c r="D294" s="20">
        <f t="shared" si="11"/>
        <v>0</v>
      </c>
      <c r="G294" s="23" t="e">
        <f t="shared" si="12"/>
        <v>#DIV/0!</v>
      </c>
    </row>
    <row r="295" spans="4:7">
      <c r="D295" s="20">
        <f t="shared" si="11"/>
        <v>0</v>
      </c>
      <c r="G295" s="23" t="e">
        <f t="shared" si="12"/>
        <v>#DIV/0!</v>
      </c>
    </row>
    <row r="296" spans="4:7">
      <c r="D296" s="20">
        <f t="shared" si="11"/>
        <v>0</v>
      </c>
      <c r="G296" s="23" t="e">
        <f t="shared" si="12"/>
        <v>#DIV/0!</v>
      </c>
    </row>
    <row r="297" spans="4:7">
      <c r="D297" s="20">
        <f t="shared" si="11"/>
        <v>0</v>
      </c>
      <c r="G297" s="23" t="e">
        <f t="shared" si="12"/>
        <v>#DIV/0!</v>
      </c>
    </row>
    <row r="298" spans="4:7">
      <c r="D298" s="20">
        <f t="shared" si="11"/>
        <v>0</v>
      </c>
      <c r="G298" s="23" t="e">
        <f t="shared" si="12"/>
        <v>#DIV/0!</v>
      </c>
    </row>
    <row r="299" spans="4:7">
      <c r="D299" s="20">
        <f t="shared" si="11"/>
        <v>0</v>
      </c>
      <c r="G299" s="23" t="e">
        <f t="shared" si="12"/>
        <v>#DIV/0!</v>
      </c>
    </row>
    <row r="300" spans="4:7">
      <c r="D300" s="20">
        <f t="shared" si="11"/>
        <v>0</v>
      </c>
      <c r="G300" s="23" t="e">
        <f t="shared" si="12"/>
        <v>#DIV/0!</v>
      </c>
    </row>
    <row r="301" spans="4:7">
      <c r="D301" s="20">
        <f t="shared" si="11"/>
        <v>0</v>
      </c>
      <c r="G301" s="23" t="e">
        <f t="shared" si="12"/>
        <v>#DIV/0!</v>
      </c>
    </row>
    <row r="302" spans="4:7">
      <c r="D302" s="20">
        <f t="shared" si="11"/>
        <v>0</v>
      </c>
      <c r="G302" s="23" t="e">
        <f t="shared" si="12"/>
        <v>#DIV/0!</v>
      </c>
    </row>
    <row r="303" spans="4:7">
      <c r="D303" s="20">
        <f t="shared" si="11"/>
        <v>0</v>
      </c>
      <c r="G303" s="23" t="e">
        <f t="shared" si="12"/>
        <v>#DIV/0!</v>
      </c>
    </row>
    <row r="304" spans="4:7">
      <c r="D304" s="20">
        <f t="shared" si="11"/>
        <v>0</v>
      </c>
      <c r="G304" s="23" t="e">
        <f t="shared" si="12"/>
        <v>#DIV/0!</v>
      </c>
    </row>
    <row r="305" spans="4:7">
      <c r="D305" s="20">
        <f t="shared" si="11"/>
        <v>0</v>
      </c>
      <c r="G305" s="23" t="e">
        <f t="shared" si="12"/>
        <v>#DIV/0!</v>
      </c>
    </row>
    <row r="306" spans="4:7">
      <c r="D306" s="20">
        <f t="shared" si="11"/>
        <v>0</v>
      </c>
      <c r="G306" s="23" t="e">
        <f t="shared" si="12"/>
        <v>#DIV/0!</v>
      </c>
    </row>
    <row r="307" spans="4:7">
      <c r="D307" s="20">
        <f t="shared" si="11"/>
        <v>0</v>
      </c>
      <c r="G307" s="23" t="e">
        <f t="shared" si="12"/>
        <v>#DIV/0!</v>
      </c>
    </row>
    <row r="308" spans="4:7">
      <c r="D308" s="20">
        <f t="shared" si="11"/>
        <v>0</v>
      </c>
      <c r="G308" s="23" t="e">
        <f t="shared" si="12"/>
        <v>#DIV/0!</v>
      </c>
    </row>
    <row r="309" spans="4:7">
      <c r="D309" s="20">
        <f t="shared" si="11"/>
        <v>0</v>
      </c>
      <c r="G309" s="23" t="e">
        <f t="shared" si="12"/>
        <v>#DIV/0!</v>
      </c>
    </row>
    <row r="310" spans="4:7">
      <c r="D310" s="20">
        <f t="shared" si="11"/>
        <v>0</v>
      </c>
      <c r="G310" s="23" t="e">
        <f t="shared" si="12"/>
        <v>#DIV/0!</v>
      </c>
    </row>
    <row r="311" spans="4:7">
      <c r="D311" s="20">
        <f t="shared" si="11"/>
        <v>0</v>
      </c>
      <c r="G311" s="23" t="e">
        <f t="shared" si="12"/>
        <v>#DIV/0!</v>
      </c>
    </row>
    <row r="312" spans="4:7">
      <c r="D312" s="20">
        <f t="shared" si="11"/>
        <v>0</v>
      </c>
      <c r="G312" s="23" t="e">
        <f t="shared" si="12"/>
        <v>#DIV/0!</v>
      </c>
    </row>
    <row r="313" spans="4:7">
      <c r="D313" s="20">
        <f t="shared" si="11"/>
        <v>0</v>
      </c>
      <c r="G313" s="23" t="e">
        <f t="shared" si="12"/>
        <v>#DIV/0!</v>
      </c>
    </row>
    <row r="314" spans="4:7">
      <c r="D314" s="20">
        <f t="shared" si="11"/>
        <v>0</v>
      </c>
      <c r="G314" s="23" t="e">
        <f t="shared" si="12"/>
        <v>#DIV/0!</v>
      </c>
    </row>
    <row r="315" spans="4:7">
      <c r="D315" s="20">
        <f t="shared" si="11"/>
        <v>0</v>
      </c>
      <c r="G315" s="23" t="e">
        <f t="shared" si="12"/>
        <v>#DIV/0!</v>
      </c>
    </row>
    <row r="316" spans="4:7">
      <c r="D316" s="20">
        <f t="shared" si="11"/>
        <v>0</v>
      </c>
      <c r="G316" s="23" t="e">
        <f t="shared" si="12"/>
        <v>#DIV/0!</v>
      </c>
    </row>
    <row r="317" spans="4:7">
      <c r="D317" s="20">
        <f t="shared" si="11"/>
        <v>0</v>
      </c>
      <c r="G317" s="23" t="e">
        <f t="shared" si="12"/>
        <v>#DIV/0!</v>
      </c>
    </row>
    <row r="318" spans="4:7">
      <c r="D318" s="20">
        <f t="shared" si="11"/>
        <v>0</v>
      </c>
      <c r="G318" s="23" t="e">
        <f t="shared" si="12"/>
        <v>#DIV/0!</v>
      </c>
    </row>
    <row r="319" spans="4:7">
      <c r="D319" s="20">
        <f t="shared" si="11"/>
        <v>0</v>
      </c>
      <c r="G319" s="23" t="e">
        <f t="shared" si="12"/>
        <v>#DIV/0!</v>
      </c>
    </row>
    <row r="320" spans="4:7">
      <c r="D320" s="20">
        <f t="shared" si="11"/>
        <v>0</v>
      </c>
      <c r="G320" s="23" t="e">
        <f t="shared" si="12"/>
        <v>#DIV/0!</v>
      </c>
    </row>
    <row r="321" spans="4:7">
      <c r="D321" s="20">
        <f t="shared" si="11"/>
        <v>0</v>
      </c>
      <c r="G321" s="23" t="e">
        <f t="shared" si="12"/>
        <v>#DIV/0!</v>
      </c>
    </row>
  </sheetData>
  <autoFilter ref="A1:H80"/>
  <phoneticPr fontId="0" type="noConversion"/>
  <pageMargins left="0.75" right="0.75" top="1" bottom="1" header="0.5" footer="0.5"/>
  <pageSetup orientation="portrait" horizontalDpi="4294967293" verticalDpi="4294967293" r:id="rId1"/>
  <headerFooter alignWithMargins="0">
    <oddHeader>&amp;C&amp;A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54"/>
  <sheetViews>
    <sheetView zoomScaleNormal="100" workbookViewId="0">
      <pane ySplit="1" topLeftCell="A2" activePane="bottomLeft" state="frozen"/>
      <selection activeCell="B24" sqref="B24"/>
      <selection pane="bottomLeft" activeCell="M13" sqref="M13"/>
    </sheetView>
  </sheetViews>
  <sheetFormatPr defaultRowHeight="11.25"/>
  <cols>
    <col min="1" max="1" width="10.140625" style="40" bestFit="1" customWidth="1"/>
    <col min="2" max="2" width="13.28515625" style="41" bestFit="1" customWidth="1"/>
    <col min="3" max="3" width="12.42578125" style="42" bestFit="1" customWidth="1"/>
    <col min="4" max="4" width="8.42578125" style="42" bestFit="1" customWidth="1"/>
    <col min="5" max="5" width="14.140625" style="43" bestFit="1" customWidth="1"/>
    <col min="6" max="6" width="7.7109375" style="44" bestFit="1" customWidth="1"/>
    <col min="7" max="7" width="8.85546875" style="44" bestFit="1" customWidth="1"/>
    <col min="8" max="8" width="7.7109375" style="44" bestFit="1" customWidth="1"/>
    <col min="9" max="9" width="11.85546875" style="45" bestFit="1" customWidth="1"/>
    <col min="10" max="10" width="12.140625" style="45" bestFit="1" customWidth="1"/>
    <col min="11" max="16384" width="9.140625" style="45"/>
  </cols>
  <sheetData>
    <row r="1" spans="1:10" s="39" customFormat="1" ht="12" thickBot="1">
      <c r="A1" s="34" t="s">
        <v>2</v>
      </c>
      <c r="B1" s="35" t="s">
        <v>28</v>
      </c>
      <c r="C1" s="36" t="s">
        <v>29</v>
      </c>
      <c r="D1" s="36" t="s">
        <v>30</v>
      </c>
      <c r="E1" s="37" t="s">
        <v>31</v>
      </c>
      <c r="F1" s="38" t="s">
        <v>32</v>
      </c>
      <c r="G1" s="38" t="s">
        <v>33</v>
      </c>
      <c r="H1" s="38" t="s">
        <v>34</v>
      </c>
      <c r="I1" s="38" t="s">
        <v>35</v>
      </c>
      <c r="J1" s="38" t="s">
        <v>36</v>
      </c>
    </row>
    <row r="2" spans="1:10">
      <c r="A2" s="40">
        <v>38128</v>
      </c>
      <c r="B2" s="41">
        <v>54</v>
      </c>
      <c r="C2" s="42">
        <v>600</v>
      </c>
      <c r="D2" s="42">
        <v>1</v>
      </c>
      <c r="E2" s="43">
        <f t="shared" ref="E2:E46" si="0">C2-B2</f>
        <v>546</v>
      </c>
      <c r="F2" s="44">
        <v>32.840000000000003</v>
      </c>
      <c r="G2" s="44">
        <v>0.99</v>
      </c>
      <c r="H2" s="44">
        <f t="shared" ref="H2:H15" si="1">SUM(F2:G2)</f>
        <v>33.830000000000005</v>
      </c>
    </row>
    <row r="3" spans="1:10">
      <c r="A3" s="40">
        <v>38160</v>
      </c>
      <c r="B3" s="41">
        <f t="shared" ref="B3:B34" si="2">C2</f>
        <v>600</v>
      </c>
      <c r="C3" s="42">
        <v>1146</v>
      </c>
      <c r="D3" s="42">
        <v>1</v>
      </c>
      <c r="E3" s="43">
        <f t="shared" si="0"/>
        <v>546</v>
      </c>
      <c r="F3" s="44">
        <v>91.83</v>
      </c>
      <c r="G3" s="44">
        <v>2.75</v>
      </c>
      <c r="H3" s="44">
        <f t="shared" si="1"/>
        <v>94.58</v>
      </c>
      <c r="I3" s="43">
        <f t="shared" ref="I3:I34" si="3">E3/(A3-A2)</f>
        <v>17.0625</v>
      </c>
      <c r="J3" s="46">
        <f t="shared" ref="J3:J34" si="4">F3/(A3-A2)</f>
        <v>2.8696874999999999</v>
      </c>
    </row>
    <row r="4" spans="1:10">
      <c r="A4" s="40">
        <v>38176</v>
      </c>
      <c r="B4" s="41">
        <f t="shared" si="2"/>
        <v>1146</v>
      </c>
      <c r="C4" s="42">
        <v>1692</v>
      </c>
      <c r="D4" s="42">
        <v>1</v>
      </c>
      <c r="E4" s="43">
        <f t="shared" si="0"/>
        <v>546</v>
      </c>
      <c r="F4" s="44">
        <v>50.32</v>
      </c>
      <c r="G4" s="44">
        <v>1.52</v>
      </c>
      <c r="H4" s="44">
        <f t="shared" si="1"/>
        <v>51.84</v>
      </c>
      <c r="I4" s="43">
        <f t="shared" si="3"/>
        <v>34.125</v>
      </c>
      <c r="J4" s="46">
        <f t="shared" si="4"/>
        <v>3.145</v>
      </c>
    </row>
    <row r="5" spans="1:10">
      <c r="A5" s="40">
        <v>38204</v>
      </c>
      <c r="B5" s="41">
        <f t="shared" si="2"/>
        <v>1692</v>
      </c>
      <c r="C5" s="42">
        <v>2238</v>
      </c>
      <c r="D5" s="42">
        <v>1</v>
      </c>
      <c r="E5" s="43">
        <f t="shared" si="0"/>
        <v>546</v>
      </c>
      <c r="F5" s="44">
        <v>115.43</v>
      </c>
      <c r="G5" s="44">
        <v>3.46</v>
      </c>
      <c r="H5" s="44">
        <f t="shared" si="1"/>
        <v>118.89</v>
      </c>
      <c r="I5" s="43">
        <f t="shared" si="3"/>
        <v>19.5</v>
      </c>
      <c r="J5" s="46">
        <f t="shared" si="4"/>
        <v>4.1225000000000005</v>
      </c>
    </row>
    <row r="6" spans="1:10">
      <c r="A6" s="40">
        <v>38238</v>
      </c>
      <c r="B6" s="41">
        <f t="shared" si="2"/>
        <v>2238</v>
      </c>
      <c r="C6" s="42">
        <v>2784</v>
      </c>
      <c r="D6" s="42">
        <v>1</v>
      </c>
      <c r="E6" s="43">
        <f t="shared" si="0"/>
        <v>546</v>
      </c>
      <c r="F6" s="44">
        <v>95.66</v>
      </c>
      <c r="G6" s="44">
        <v>2.87</v>
      </c>
      <c r="H6" s="44">
        <f t="shared" si="1"/>
        <v>98.53</v>
      </c>
      <c r="I6" s="43">
        <f t="shared" si="3"/>
        <v>16.058823529411764</v>
      </c>
      <c r="J6" s="46">
        <f t="shared" si="4"/>
        <v>2.8135294117647058</v>
      </c>
    </row>
    <row r="7" spans="1:10">
      <c r="A7" s="40">
        <v>38266</v>
      </c>
      <c r="B7" s="41">
        <f t="shared" si="2"/>
        <v>2784</v>
      </c>
      <c r="C7" s="42">
        <v>3330</v>
      </c>
      <c r="D7" s="42">
        <v>1</v>
      </c>
      <c r="E7" s="43">
        <f t="shared" si="0"/>
        <v>546</v>
      </c>
      <c r="F7" s="44">
        <v>46.77</v>
      </c>
      <c r="G7" s="44">
        <v>1.4</v>
      </c>
      <c r="H7" s="44">
        <f t="shared" si="1"/>
        <v>48.17</v>
      </c>
      <c r="I7" s="43">
        <f t="shared" si="3"/>
        <v>19.5</v>
      </c>
      <c r="J7" s="46">
        <f t="shared" si="4"/>
        <v>1.6703571428571429</v>
      </c>
    </row>
    <row r="8" spans="1:10">
      <c r="A8" s="40">
        <v>38296</v>
      </c>
      <c r="B8" s="41">
        <f t="shared" si="2"/>
        <v>3330</v>
      </c>
      <c r="C8" s="42">
        <v>3876</v>
      </c>
      <c r="D8" s="42">
        <v>1</v>
      </c>
      <c r="E8" s="43">
        <f t="shared" si="0"/>
        <v>546</v>
      </c>
      <c r="F8" s="44">
        <v>42.51</v>
      </c>
      <c r="G8" s="44">
        <v>1.28</v>
      </c>
      <c r="H8" s="44">
        <f t="shared" si="1"/>
        <v>43.79</v>
      </c>
      <c r="I8" s="43">
        <f t="shared" si="3"/>
        <v>18.2</v>
      </c>
      <c r="J8" s="46">
        <f t="shared" si="4"/>
        <v>1.417</v>
      </c>
    </row>
    <row r="9" spans="1:10">
      <c r="A9" s="40">
        <v>38327</v>
      </c>
      <c r="B9" s="41">
        <f t="shared" si="2"/>
        <v>3876</v>
      </c>
      <c r="C9" s="42">
        <v>4422</v>
      </c>
      <c r="D9" s="42">
        <v>1</v>
      </c>
      <c r="E9" s="43">
        <f t="shared" si="0"/>
        <v>546</v>
      </c>
      <c r="F9" s="44">
        <v>51.03</v>
      </c>
      <c r="G9" s="44">
        <v>1.52</v>
      </c>
      <c r="H9" s="44">
        <f t="shared" si="1"/>
        <v>52.550000000000004</v>
      </c>
      <c r="I9" s="43">
        <f t="shared" si="3"/>
        <v>17.612903225806452</v>
      </c>
      <c r="J9" s="46">
        <f t="shared" si="4"/>
        <v>1.6461290322580646</v>
      </c>
    </row>
    <row r="10" spans="1:10">
      <c r="A10" s="40">
        <v>38359</v>
      </c>
      <c r="B10" s="41">
        <f t="shared" si="2"/>
        <v>4422</v>
      </c>
      <c r="C10" s="42">
        <v>4968</v>
      </c>
      <c r="D10" s="42">
        <v>1</v>
      </c>
      <c r="E10" s="43">
        <f t="shared" si="0"/>
        <v>546</v>
      </c>
      <c r="F10" s="44">
        <v>60.74</v>
      </c>
      <c r="G10" s="44">
        <v>1.82</v>
      </c>
      <c r="H10" s="44">
        <f t="shared" si="1"/>
        <v>62.56</v>
      </c>
      <c r="I10" s="43">
        <f t="shared" si="3"/>
        <v>17.0625</v>
      </c>
      <c r="J10" s="46">
        <f t="shared" si="4"/>
        <v>1.8981250000000001</v>
      </c>
    </row>
    <row r="11" spans="1:10">
      <c r="A11" s="40">
        <v>38387</v>
      </c>
      <c r="B11" s="41">
        <f t="shared" si="2"/>
        <v>4968</v>
      </c>
      <c r="C11" s="42">
        <v>5514</v>
      </c>
      <c r="D11" s="42">
        <v>1</v>
      </c>
      <c r="E11" s="43">
        <f t="shared" si="0"/>
        <v>546</v>
      </c>
      <c r="F11" s="44">
        <v>55.51</v>
      </c>
      <c r="G11" s="44">
        <v>1.67</v>
      </c>
      <c r="H11" s="44">
        <f t="shared" si="1"/>
        <v>57.18</v>
      </c>
      <c r="I11" s="43">
        <f t="shared" si="3"/>
        <v>19.5</v>
      </c>
      <c r="J11" s="46">
        <f t="shared" si="4"/>
        <v>1.9824999999999999</v>
      </c>
    </row>
    <row r="12" spans="1:10">
      <c r="A12" s="40">
        <v>38415</v>
      </c>
      <c r="B12" s="41">
        <f t="shared" si="2"/>
        <v>5514</v>
      </c>
      <c r="C12" s="42">
        <v>6060</v>
      </c>
      <c r="D12" s="42">
        <v>1</v>
      </c>
      <c r="E12" s="43">
        <f t="shared" si="0"/>
        <v>546</v>
      </c>
      <c r="F12" s="44">
        <v>52.97</v>
      </c>
      <c r="G12" s="44">
        <v>1.59</v>
      </c>
      <c r="H12" s="44">
        <f t="shared" si="1"/>
        <v>54.56</v>
      </c>
      <c r="I12" s="43">
        <f t="shared" si="3"/>
        <v>19.5</v>
      </c>
      <c r="J12" s="46">
        <f t="shared" si="4"/>
        <v>1.8917857142857142</v>
      </c>
    </row>
    <row r="13" spans="1:10">
      <c r="A13" s="40">
        <v>38448</v>
      </c>
      <c r="B13" s="41">
        <f t="shared" si="2"/>
        <v>6060</v>
      </c>
      <c r="C13" s="42">
        <v>6606</v>
      </c>
      <c r="D13" s="42">
        <v>1</v>
      </c>
      <c r="E13" s="43">
        <f t="shared" si="0"/>
        <v>546</v>
      </c>
      <c r="F13" s="44">
        <v>57.98</v>
      </c>
      <c r="G13" s="44">
        <v>1.74</v>
      </c>
      <c r="H13" s="44">
        <f t="shared" si="1"/>
        <v>59.72</v>
      </c>
      <c r="I13" s="43">
        <f t="shared" si="3"/>
        <v>16.545454545454547</v>
      </c>
      <c r="J13" s="46">
        <f t="shared" si="4"/>
        <v>1.7569696969696968</v>
      </c>
    </row>
    <row r="14" spans="1:10">
      <c r="A14" s="40">
        <v>38477</v>
      </c>
      <c r="B14" s="41">
        <f t="shared" si="2"/>
        <v>6606</v>
      </c>
      <c r="C14" s="42">
        <v>7152</v>
      </c>
      <c r="D14" s="42">
        <v>1</v>
      </c>
      <c r="E14" s="43">
        <f t="shared" si="0"/>
        <v>546</v>
      </c>
      <c r="F14" s="44">
        <v>42.51</v>
      </c>
      <c r="G14" s="44">
        <v>1.28</v>
      </c>
      <c r="H14" s="44">
        <f t="shared" si="1"/>
        <v>43.79</v>
      </c>
      <c r="I14" s="43">
        <f t="shared" si="3"/>
        <v>18.827586206896552</v>
      </c>
      <c r="J14" s="46">
        <f t="shared" si="4"/>
        <v>1.4658620689655171</v>
      </c>
    </row>
    <row r="15" spans="1:10">
      <c r="A15" s="40">
        <v>38506</v>
      </c>
      <c r="B15" s="41">
        <f t="shared" si="2"/>
        <v>7152</v>
      </c>
      <c r="C15" s="42">
        <v>7698</v>
      </c>
      <c r="D15" s="42">
        <v>1</v>
      </c>
      <c r="E15" s="43">
        <f t="shared" si="0"/>
        <v>546</v>
      </c>
      <c r="F15" s="44">
        <v>41.54</v>
      </c>
      <c r="G15" s="44">
        <v>1.25</v>
      </c>
      <c r="H15" s="44">
        <f t="shared" si="1"/>
        <v>42.79</v>
      </c>
      <c r="I15" s="43">
        <f t="shared" si="3"/>
        <v>18.827586206896552</v>
      </c>
      <c r="J15" s="46">
        <f t="shared" si="4"/>
        <v>1.4324137931034482</v>
      </c>
    </row>
    <row r="16" spans="1:10">
      <c r="A16" s="40">
        <v>38539</v>
      </c>
      <c r="B16" s="41">
        <f t="shared" si="2"/>
        <v>7698</v>
      </c>
      <c r="C16" s="42">
        <v>8244</v>
      </c>
      <c r="D16" s="42">
        <v>1</v>
      </c>
      <c r="E16" s="43">
        <f t="shared" si="0"/>
        <v>546</v>
      </c>
      <c r="F16" s="44">
        <v>90.73</v>
      </c>
      <c r="G16" s="44">
        <v>2.72</v>
      </c>
      <c r="H16" s="44">
        <f t="shared" ref="H16:H54" si="5">SUM(F16,G16)</f>
        <v>93.45</v>
      </c>
      <c r="I16" s="43">
        <f t="shared" si="3"/>
        <v>16.545454545454547</v>
      </c>
      <c r="J16" s="46">
        <f t="shared" si="4"/>
        <v>2.7493939393939395</v>
      </c>
    </row>
    <row r="17" spans="1:10">
      <c r="A17" s="40">
        <v>38567</v>
      </c>
      <c r="B17" s="41">
        <f t="shared" si="2"/>
        <v>8244</v>
      </c>
      <c r="C17" s="42">
        <v>8790</v>
      </c>
      <c r="D17" s="42">
        <v>1</v>
      </c>
      <c r="E17" s="43">
        <f t="shared" si="0"/>
        <v>546</v>
      </c>
      <c r="F17" s="44">
        <v>120.72</v>
      </c>
      <c r="G17" s="44">
        <v>3.62</v>
      </c>
      <c r="H17" s="44">
        <f t="shared" si="5"/>
        <v>124.34</v>
      </c>
      <c r="I17" s="43">
        <f t="shared" si="3"/>
        <v>19.5</v>
      </c>
      <c r="J17" s="46">
        <f t="shared" si="4"/>
        <v>4.3114285714285714</v>
      </c>
    </row>
    <row r="18" spans="1:10">
      <c r="A18" s="40">
        <v>38597</v>
      </c>
      <c r="B18" s="41">
        <f t="shared" si="2"/>
        <v>8790</v>
      </c>
      <c r="C18" s="42">
        <v>9336</v>
      </c>
      <c r="D18" s="42">
        <v>1</v>
      </c>
      <c r="E18" s="43">
        <f t="shared" si="0"/>
        <v>546</v>
      </c>
      <c r="F18" s="44">
        <v>108.89</v>
      </c>
      <c r="G18" s="44">
        <v>3.27</v>
      </c>
      <c r="H18" s="44">
        <f t="shared" si="5"/>
        <v>112.16</v>
      </c>
      <c r="I18" s="43">
        <f t="shared" si="3"/>
        <v>18.2</v>
      </c>
      <c r="J18" s="46">
        <f t="shared" si="4"/>
        <v>3.6296666666666666</v>
      </c>
    </row>
    <row r="19" spans="1:10">
      <c r="A19" s="40">
        <v>38630</v>
      </c>
      <c r="B19" s="41">
        <f t="shared" si="2"/>
        <v>9336</v>
      </c>
      <c r="C19" s="42">
        <v>9882</v>
      </c>
      <c r="D19" s="42">
        <v>1</v>
      </c>
      <c r="E19" s="43">
        <f t="shared" si="0"/>
        <v>546</v>
      </c>
      <c r="F19" s="44">
        <v>73.739999999999995</v>
      </c>
      <c r="G19" s="44">
        <v>2.21</v>
      </c>
      <c r="H19" s="44">
        <f t="shared" si="5"/>
        <v>75.949999999999989</v>
      </c>
      <c r="I19" s="43">
        <f t="shared" si="3"/>
        <v>16.545454545454547</v>
      </c>
      <c r="J19" s="46">
        <f t="shared" si="4"/>
        <v>2.2345454545454544</v>
      </c>
    </row>
    <row r="20" spans="1:10">
      <c r="A20" s="40">
        <v>38658</v>
      </c>
      <c r="B20" s="41">
        <f t="shared" si="2"/>
        <v>9882</v>
      </c>
      <c r="C20" s="42">
        <v>10428</v>
      </c>
      <c r="D20" s="42">
        <v>1</v>
      </c>
      <c r="E20" s="43">
        <f t="shared" si="0"/>
        <v>546</v>
      </c>
      <c r="F20" s="44">
        <v>44.25</v>
      </c>
      <c r="G20" s="44">
        <v>1.33</v>
      </c>
      <c r="H20" s="44">
        <f t="shared" si="5"/>
        <v>45.58</v>
      </c>
      <c r="I20" s="43">
        <f t="shared" si="3"/>
        <v>19.5</v>
      </c>
      <c r="J20" s="46">
        <f t="shared" si="4"/>
        <v>1.5803571428571428</v>
      </c>
    </row>
    <row r="21" spans="1:10">
      <c r="A21" s="40">
        <v>38688</v>
      </c>
      <c r="B21" s="41">
        <f t="shared" si="2"/>
        <v>10428</v>
      </c>
      <c r="C21" s="42">
        <v>10974</v>
      </c>
      <c r="D21" s="42">
        <v>1</v>
      </c>
      <c r="E21" s="43">
        <f t="shared" si="0"/>
        <v>546</v>
      </c>
      <c r="F21" s="44">
        <v>37.76</v>
      </c>
      <c r="G21" s="44">
        <v>1.1299999999999999</v>
      </c>
      <c r="H21" s="44">
        <f t="shared" si="5"/>
        <v>38.89</v>
      </c>
      <c r="I21" s="43">
        <f t="shared" si="3"/>
        <v>18.2</v>
      </c>
      <c r="J21" s="46">
        <f t="shared" si="4"/>
        <v>1.2586666666666666</v>
      </c>
    </row>
    <row r="22" spans="1:10">
      <c r="A22" s="40">
        <v>38721</v>
      </c>
      <c r="B22" s="41">
        <f t="shared" si="2"/>
        <v>10974</v>
      </c>
      <c r="C22" s="42">
        <v>11520</v>
      </c>
      <c r="D22" s="42">
        <v>1</v>
      </c>
      <c r="E22" s="43">
        <f t="shared" si="0"/>
        <v>546</v>
      </c>
      <c r="F22" s="44">
        <v>40.700000000000003</v>
      </c>
      <c r="G22" s="44">
        <v>1.22</v>
      </c>
      <c r="H22" s="44">
        <f t="shared" si="5"/>
        <v>41.92</v>
      </c>
      <c r="I22" s="43">
        <f t="shared" si="3"/>
        <v>16.545454545454547</v>
      </c>
      <c r="J22" s="46">
        <f t="shared" si="4"/>
        <v>1.2333333333333334</v>
      </c>
    </row>
    <row r="23" spans="1:10">
      <c r="A23" s="40">
        <v>38750</v>
      </c>
      <c r="B23" s="41">
        <f t="shared" si="2"/>
        <v>11520</v>
      </c>
      <c r="C23" s="42">
        <v>12066</v>
      </c>
      <c r="D23" s="42">
        <v>1</v>
      </c>
      <c r="E23" s="43">
        <f t="shared" si="0"/>
        <v>546</v>
      </c>
      <c r="F23" s="44">
        <v>35.64</v>
      </c>
      <c r="G23" s="44">
        <v>1.07</v>
      </c>
      <c r="H23" s="44">
        <f t="shared" si="5"/>
        <v>36.71</v>
      </c>
      <c r="I23" s="43">
        <f t="shared" si="3"/>
        <v>18.827586206896552</v>
      </c>
      <c r="J23" s="46">
        <f t="shared" si="4"/>
        <v>1.2289655172413794</v>
      </c>
    </row>
    <row r="24" spans="1:10">
      <c r="A24" s="40">
        <v>38778</v>
      </c>
      <c r="B24" s="41">
        <f t="shared" si="2"/>
        <v>12066</v>
      </c>
      <c r="C24" s="42">
        <v>12612</v>
      </c>
      <c r="D24" s="42">
        <v>1</v>
      </c>
      <c r="E24" s="43">
        <f t="shared" si="0"/>
        <v>546</v>
      </c>
      <c r="F24" s="44">
        <v>34.659999999999997</v>
      </c>
      <c r="G24" s="44">
        <v>1.04</v>
      </c>
      <c r="H24" s="44">
        <f t="shared" si="5"/>
        <v>35.699999999999996</v>
      </c>
      <c r="I24" s="43">
        <f t="shared" si="3"/>
        <v>19.5</v>
      </c>
      <c r="J24" s="46">
        <f t="shared" si="4"/>
        <v>1.2378571428571428</v>
      </c>
    </row>
    <row r="25" spans="1:10">
      <c r="B25" s="41">
        <f t="shared" si="2"/>
        <v>12612</v>
      </c>
      <c r="E25" s="43">
        <f t="shared" si="0"/>
        <v>-12612</v>
      </c>
      <c r="H25" s="44">
        <f t="shared" si="5"/>
        <v>0</v>
      </c>
      <c r="I25" s="43">
        <f t="shared" si="3"/>
        <v>0.32523595853318893</v>
      </c>
      <c r="J25" s="46">
        <f t="shared" si="4"/>
        <v>0</v>
      </c>
    </row>
    <row r="26" spans="1:10">
      <c r="B26" s="41">
        <f t="shared" si="2"/>
        <v>0</v>
      </c>
      <c r="E26" s="43">
        <f t="shared" si="0"/>
        <v>0</v>
      </c>
      <c r="H26" s="44">
        <f t="shared" si="5"/>
        <v>0</v>
      </c>
      <c r="I26" s="43" t="e">
        <f t="shared" si="3"/>
        <v>#DIV/0!</v>
      </c>
      <c r="J26" s="46" t="e">
        <f t="shared" si="4"/>
        <v>#DIV/0!</v>
      </c>
    </row>
    <row r="27" spans="1:10">
      <c r="B27" s="41">
        <f t="shared" si="2"/>
        <v>0</v>
      </c>
      <c r="E27" s="43">
        <f t="shared" si="0"/>
        <v>0</v>
      </c>
      <c r="H27" s="44">
        <f t="shared" si="5"/>
        <v>0</v>
      </c>
      <c r="I27" s="43" t="e">
        <f t="shared" si="3"/>
        <v>#DIV/0!</v>
      </c>
      <c r="J27" s="46" t="e">
        <f t="shared" si="4"/>
        <v>#DIV/0!</v>
      </c>
    </row>
    <row r="28" spans="1:10">
      <c r="B28" s="41">
        <f t="shared" si="2"/>
        <v>0</v>
      </c>
      <c r="E28" s="43">
        <f t="shared" si="0"/>
        <v>0</v>
      </c>
      <c r="H28" s="44">
        <f t="shared" si="5"/>
        <v>0</v>
      </c>
      <c r="I28" s="43" t="e">
        <f t="shared" si="3"/>
        <v>#DIV/0!</v>
      </c>
      <c r="J28" s="46" t="e">
        <f t="shared" si="4"/>
        <v>#DIV/0!</v>
      </c>
    </row>
    <row r="29" spans="1:10">
      <c r="B29" s="41">
        <f t="shared" si="2"/>
        <v>0</v>
      </c>
      <c r="E29" s="43">
        <f t="shared" si="0"/>
        <v>0</v>
      </c>
      <c r="H29" s="44">
        <f t="shared" si="5"/>
        <v>0</v>
      </c>
      <c r="I29" s="43" t="e">
        <f t="shared" si="3"/>
        <v>#DIV/0!</v>
      </c>
      <c r="J29" s="46" t="e">
        <f t="shared" si="4"/>
        <v>#DIV/0!</v>
      </c>
    </row>
    <row r="30" spans="1:10">
      <c r="B30" s="41">
        <f t="shared" si="2"/>
        <v>0</v>
      </c>
      <c r="E30" s="43">
        <f t="shared" si="0"/>
        <v>0</v>
      </c>
      <c r="H30" s="44">
        <f t="shared" si="5"/>
        <v>0</v>
      </c>
      <c r="I30" s="43" t="e">
        <f t="shared" si="3"/>
        <v>#DIV/0!</v>
      </c>
      <c r="J30" s="46" t="e">
        <f t="shared" si="4"/>
        <v>#DIV/0!</v>
      </c>
    </row>
    <row r="31" spans="1:10">
      <c r="B31" s="41">
        <f t="shared" si="2"/>
        <v>0</v>
      </c>
      <c r="E31" s="43">
        <f t="shared" si="0"/>
        <v>0</v>
      </c>
      <c r="H31" s="44">
        <f t="shared" si="5"/>
        <v>0</v>
      </c>
      <c r="I31" s="43" t="e">
        <f t="shared" si="3"/>
        <v>#DIV/0!</v>
      </c>
      <c r="J31" s="46" t="e">
        <f t="shared" si="4"/>
        <v>#DIV/0!</v>
      </c>
    </row>
    <row r="32" spans="1:10">
      <c r="B32" s="41">
        <f t="shared" si="2"/>
        <v>0</v>
      </c>
      <c r="E32" s="43">
        <f t="shared" si="0"/>
        <v>0</v>
      </c>
      <c r="H32" s="44">
        <f t="shared" si="5"/>
        <v>0</v>
      </c>
      <c r="I32" s="43" t="e">
        <f t="shared" si="3"/>
        <v>#DIV/0!</v>
      </c>
      <c r="J32" s="46" t="e">
        <f t="shared" si="4"/>
        <v>#DIV/0!</v>
      </c>
    </row>
    <row r="33" spans="2:10">
      <c r="B33" s="41">
        <f t="shared" si="2"/>
        <v>0</v>
      </c>
      <c r="E33" s="43">
        <f t="shared" si="0"/>
        <v>0</v>
      </c>
      <c r="H33" s="44">
        <f t="shared" si="5"/>
        <v>0</v>
      </c>
      <c r="I33" s="43" t="e">
        <f t="shared" si="3"/>
        <v>#DIV/0!</v>
      </c>
      <c r="J33" s="46" t="e">
        <f t="shared" si="4"/>
        <v>#DIV/0!</v>
      </c>
    </row>
    <row r="34" spans="2:10">
      <c r="B34" s="41">
        <f t="shared" si="2"/>
        <v>0</v>
      </c>
      <c r="E34" s="43">
        <f t="shared" si="0"/>
        <v>0</v>
      </c>
      <c r="H34" s="44">
        <f t="shared" si="5"/>
        <v>0</v>
      </c>
      <c r="I34" s="43" t="e">
        <f t="shared" si="3"/>
        <v>#DIV/0!</v>
      </c>
      <c r="J34" s="46" t="e">
        <f t="shared" si="4"/>
        <v>#DIV/0!</v>
      </c>
    </row>
    <row r="35" spans="2:10">
      <c r="E35" s="43">
        <f t="shared" si="0"/>
        <v>0</v>
      </c>
      <c r="H35" s="44">
        <f t="shared" si="5"/>
        <v>0</v>
      </c>
      <c r="I35" s="43" t="e">
        <f t="shared" ref="I35:I54" si="6">E35/(A35-A34)</f>
        <v>#DIV/0!</v>
      </c>
      <c r="J35" s="46" t="e">
        <f t="shared" ref="J35:J54" si="7">F35/(A35-A34)</f>
        <v>#DIV/0!</v>
      </c>
    </row>
    <row r="36" spans="2:10">
      <c r="E36" s="43">
        <f t="shared" si="0"/>
        <v>0</v>
      </c>
      <c r="H36" s="44">
        <f t="shared" si="5"/>
        <v>0</v>
      </c>
      <c r="I36" s="43" t="e">
        <f t="shared" si="6"/>
        <v>#DIV/0!</v>
      </c>
      <c r="J36" s="46" t="e">
        <f t="shared" si="7"/>
        <v>#DIV/0!</v>
      </c>
    </row>
    <row r="37" spans="2:10">
      <c r="E37" s="43">
        <f t="shared" si="0"/>
        <v>0</v>
      </c>
      <c r="H37" s="44">
        <f t="shared" si="5"/>
        <v>0</v>
      </c>
      <c r="I37" s="43" t="e">
        <f t="shared" si="6"/>
        <v>#DIV/0!</v>
      </c>
      <c r="J37" s="46" t="e">
        <f t="shared" si="7"/>
        <v>#DIV/0!</v>
      </c>
    </row>
    <row r="38" spans="2:10">
      <c r="E38" s="43">
        <f t="shared" si="0"/>
        <v>0</v>
      </c>
      <c r="H38" s="44">
        <f t="shared" si="5"/>
        <v>0</v>
      </c>
      <c r="I38" s="43" t="e">
        <f t="shared" si="6"/>
        <v>#DIV/0!</v>
      </c>
      <c r="J38" s="46" t="e">
        <f t="shared" si="7"/>
        <v>#DIV/0!</v>
      </c>
    </row>
    <row r="39" spans="2:10">
      <c r="E39" s="43">
        <f t="shared" si="0"/>
        <v>0</v>
      </c>
      <c r="H39" s="44">
        <f t="shared" si="5"/>
        <v>0</v>
      </c>
      <c r="I39" s="43" t="e">
        <f t="shared" si="6"/>
        <v>#DIV/0!</v>
      </c>
      <c r="J39" s="46" t="e">
        <f t="shared" si="7"/>
        <v>#DIV/0!</v>
      </c>
    </row>
    <row r="40" spans="2:10">
      <c r="E40" s="43">
        <f t="shared" si="0"/>
        <v>0</v>
      </c>
      <c r="H40" s="44">
        <f t="shared" si="5"/>
        <v>0</v>
      </c>
      <c r="I40" s="43" t="e">
        <f t="shared" si="6"/>
        <v>#DIV/0!</v>
      </c>
      <c r="J40" s="46" t="e">
        <f t="shared" si="7"/>
        <v>#DIV/0!</v>
      </c>
    </row>
    <row r="41" spans="2:10">
      <c r="E41" s="43">
        <f t="shared" si="0"/>
        <v>0</v>
      </c>
      <c r="H41" s="44">
        <f t="shared" si="5"/>
        <v>0</v>
      </c>
      <c r="I41" s="43" t="e">
        <f t="shared" si="6"/>
        <v>#DIV/0!</v>
      </c>
      <c r="J41" s="46" t="e">
        <f t="shared" si="7"/>
        <v>#DIV/0!</v>
      </c>
    </row>
    <row r="42" spans="2:10">
      <c r="E42" s="43">
        <f t="shared" si="0"/>
        <v>0</v>
      </c>
      <c r="H42" s="44">
        <f t="shared" si="5"/>
        <v>0</v>
      </c>
      <c r="I42" s="43" t="e">
        <f t="shared" si="6"/>
        <v>#DIV/0!</v>
      </c>
      <c r="J42" s="46" t="e">
        <f t="shared" si="7"/>
        <v>#DIV/0!</v>
      </c>
    </row>
    <row r="43" spans="2:10">
      <c r="E43" s="43">
        <f t="shared" si="0"/>
        <v>0</v>
      </c>
      <c r="H43" s="44">
        <f t="shared" si="5"/>
        <v>0</v>
      </c>
      <c r="I43" s="43" t="e">
        <f t="shared" si="6"/>
        <v>#DIV/0!</v>
      </c>
      <c r="J43" s="46" t="e">
        <f t="shared" si="7"/>
        <v>#DIV/0!</v>
      </c>
    </row>
    <row r="44" spans="2:10">
      <c r="E44" s="43">
        <f t="shared" si="0"/>
        <v>0</v>
      </c>
      <c r="H44" s="44">
        <f t="shared" si="5"/>
        <v>0</v>
      </c>
      <c r="I44" s="43" t="e">
        <f t="shared" si="6"/>
        <v>#DIV/0!</v>
      </c>
      <c r="J44" s="46" t="e">
        <f t="shared" si="7"/>
        <v>#DIV/0!</v>
      </c>
    </row>
    <row r="45" spans="2:10">
      <c r="E45" s="43">
        <f t="shared" si="0"/>
        <v>0</v>
      </c>
      <c r="H45" s="44">
        <f t="shared" si="5"/>
        <v>0</v>
      </c>
      <c r="I45" s="43" t="e">
        <f t="shared" si="6"/>
        <v>#DIV/0!</v>
      </c>
      <c r="J45" s="46" t="e">
        <f t="shared" si="7"/>
        <v>#DIV/0!</v>
      </c>
    </row>
    <row r="46" spans="2:10">
      <c r="E46" s="43">
        <f t="shared" si="0"/>
        <v>0</v>
      </c>
      <c r="H46" s="44">
        <f t="shared" si="5"/>
        <v>0</v>
      </c>
      <c r="I46" s="43" t="e">
        <f t="shared" si="6"/>
        <v>#DIV/0!</v>
      </c>
      <c r="J46" s="46" t="e">
        <f t="shared" si="7"/>
        <v>#DIV/0!</v>
      </c>
    </row>
    <row r="47" spans="2:10">
      <c r="H47" s="44">
        <f t="shared" si="5"/>
        <v>0</v>
      </c>
      <c r="I47" s="43" t="e">
        <f t="shared" si="6"/>
        <v>#DIV/0!</v>
      </c>
      <c r="J47" s="46" t="e">
        <f t="shared" si="7"/>
        <v>#DIV/0!</v>
      </c>
    </row>
    <row r="48" spans="2:10">
      <c r="H48" s="44">
        <f t="shared" si="5"/>
        <v>0</v>
      </c>
      <c r="I48" s="43" t="e">
        <f t="shared" si="6"/>
        <v>#DIV/0!</v>
      </c>
      <c r="J48" s="46" t="e">
        <f t="shared" si="7"/>
        <v>#DIV/0!</v>
      </c>
    </row>
    <row r="49" spans="8:10">
      <c r="H49" s="44">
        <f t="shared" si="5"/>
        <v>0</v>
      </c>
      <c r="I49" s="43" t="e">
        <f t="shared" si="6"/>
        <v>#DIV/0!</v>
      </c>
      <c r="J49" s="46" t="e">
        <f t="shared" si="7"/>
        <v>#DIV/0!</v>
      </c>
    </row>
    <row r="50" spans="8:10">
      <c r="H50" s="44">
        <f t="shared" si="5"/>
        <v>0</v>
      </c>
      <c r="I50" s="43" t="e">
        <f t="shared" si="6"/>
        <v>#DIV/0!</v>
      </c>
      <c r="J50" s="46" t="e">
        <f t="shared" si="7"/>
        <v>#DIV/0!</v>
      </c>
    </row>
    <row r="51" spans="8:10">
      <c r="H51" s="44">
        <f t="shared" si="5"/>
        <v>0</v>
      </c>
      <c r="I51" s="43" t="e">
        <f t="shared" si="6"/>
        <v>#DIV/0!</v>
      </c>
      <c r="J51" s="46" t="e">
        <f t="shared" si="7"/>
        <v>#DIV/0!</v>
      </c>
    </row>
    <row r="52" spans="8:10">
      <c r="H52" s="44">
        <f t="shared" si="5"/>
        <v>0</v>
      </c>
      <c r="I52" s="43" t="e">
        <f t="shared" si="6"/>
        <v>#DIV/0!</v>
      </c>
      <c r="J52" s="46" t="e">
        <f t="shared" si="7"/>
        <v>#DIV/0!</v>
      </c>
    </row>
    <row r="53" spans="8:10">
      <c r="H53" s="44">
        <f t="shared" si="5"/>
        <v>0</v>
      </c>
      <c r="I53" s="43" t="e">
        <f t="shared" si="6"/>
        <v>#DIV/0!</v>
      </c>
      <c r="J53" s="46" t="e">
        <f t="shared" si="7"/>
        <v>#DIV/0!</v>
      </c>
    </row>
    <row r="54" spans="8:10">
      <c r="H54" s="44">
        <f t="shared" si="5"/>
        <v>0</v>
      </c>
      <c r="I54" s="43" t="e">
        <f t="shared" si="6"/>
        <v>#DIV/0!</v>
      </c>
      <c r="J54" s="46" t="e">
        <f t="shared" si="7"/>
        <v>#DIV/0!</v>
      </c>
    </row>
  </sheetData>
  <phoneticPr fontId="0" type="noConversion"/>
  <pageMargins left="0.75" right="0.75" top="1" bottom="1" header="0.5" footer="0.5"/>
  <pageSetup orientation="portrait" cellComments="asDisplayed" horizontalDpi="200" verticalDpi="200" r:id="rId1"/>
  <headerFooter alignWithMargins="0">
    <oddHeader>&amp;L&amp;F&amp;R&amp;A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55"/>
  <sheetViews>
    <sheetView workbookViewId="0">
      <pane ySplit="1" topLeftCell="A2" activePane="bottomLeft" state="frozen"/>
      <selection activeCell="B24" sqref="B24"/>
      <selection pane="bottomLeft" activeCell="J10" sqref="J10:J21"/>
    </sheetView>
  </sheetViews>
  <sheetFormatPr defaultColWidth="11.85546875" defaultRowHeight="11.25"/>
  <cols>
    <col min="1" max="3" width="10.140625" style="55" bestFit="1" customWidth="1"/>
    <col min="4" max="4" width="5.85546875" style="56" bestFit="1" customWidth="1"/>
    <col min="5" max="5" width="7.140625" style="56" bestFit="1" customWidth="1"/>
    <col min="6" max="6" width="8" style="56" bestFit="1" customWidth="1"/>
    <col min="7" max="7" width="6.7109375" style="56" bestFit="1" customWidth="1"/>
    <col min="8" max="8" width="8.42578125" style="57" bestFit="1" customWidth="1"/>
    <col min="9" max="9" width="11.85546875" style="60" customWidth="1"/>
    <col min="10" max="10" width="11.85546875" style="58" customWidth="1"/>
    <col min="11" max="11" width="11.85546875" style="59" customWidth="1"/>
    <col min="12" max="16384" width="11.85546875" style="60"/>
  </cols>
  <sheetData>
    <row r="1" spans="1:11" s="54" customFormat="1">
      <c r="A1" s="47" t="s">
        <v>37</v>
      </c>
      <c r="B1" s="48" t="s">
        <v>38</v>
      </c>
      <c r="C1" s="48" t="s">
        <v>39</v>
      </c>
      <c r="D1" s="49" t="s">
        <v>40</v>
      </c>
      <c r="E1" s="49" t="s">
        <v>41</v>
      </c>
      <c r="F1" s="49" t="s">
        <v>42</v>
      </c>
      <c r="G1" s="50" t="s">
        <v>43</v>
      </c>
      <c r="H1" s="51" t="s">
        <v>44</v>
      </c>
      <c r="I1" s="51" t="s">
        <v>45</v>
      </c>
      <c r="J1" s="52" t="s">
        <v>46</v>
      </c>
      <c r="K1" s="53" t="s">
        <v>47</v>
      </c>
    </row>
    <row r="2" spans="1:11">
      <c r="A2" s="55">
        <v>38125</v>
      </c>
      <c r="B2" s="55">
        <v>38091</v>
      </c>
      <c r="C2" s="55">
        <v>38121</v>
      </c>
      <c r="D2" s="56">
        <f t="shared" ref="D2:D33" si="0">C2-B2</f>
        <v>30</v>
      </c>
      <c r="E2" s="56">
        <v>274400</v>
      </c>
      <c r="F2" s="56">
        <v>274300</v>
      </c>
      <c r="G2" s="56">
        <f t="shared" ref="G2:G47" si="1">E2-F2</f>
        <v>100</v>
      </c>
      <c r="H2" s="57">
        <v>18</v>
      </c>
      <c r="I2" s="56">
        <f>G2</f>
        <v>100</v>
      </c>
      <c r="J2" s="58">
        <f t="shared" ref="J2:J39" si="2">G2/D2</f>
        <v>3.3333333333333335</v>
      </c>
      <c r="K2" s="59">
        <f t="shared" ref="K2:K24" si="3">(H2/G2)*100</f>
        <v>18</v>
      </c>
    </row>
    <row r="3" spans="1:11">
      <c r="A3" s="55">
        <v>38155</v>
      </c>
      <c r="B3" s="55">
        <f t="shared" ref="B3:B38" si="4">C2</f>
        <v>38121</v>
      </c>
      <c r="C3" s="55">
        <v>38154</v>
      </c>
      <c r="D3" s="56">
        <f t="shared" si="0"/>
        <v>33</v>
      </c>
      <c r="E3" s="56">
        <v>277700</v>
      </c>
      <c r="F3" s="56">
        <f t="shared" ref="F3:F46" si="5">E2</f>
        <v>274400</v>
      </c>
      <c r="G3" s="56">
        <f t="shared" si="1"/>
        <v>3300</v>
      </c>
      <c r="H3" s="57">
        <v>26.55</v>
      </c>
      <c r="I3" s="56">
        <f t="shared" ref="I3:I39" si="6">I2+G3</f>
        <v>3400</v>
      </c>
      <c r="J3" s="58">
        <f t="shared" si="2"/>
        <v>100</v>
      </c>
      <c r="K3" s="59">
        <f t="shared" si="3"/>
        <v>0.80454545454545445</v>
      </c>
    </row>
    <row r="4" spans="1:11">
      <c r="A4" s="55">
        <v>38187</v>
      </c>
      <c r="B4" s="55">
        <f t="shared" si="4"/>
        <v>38154</v>
      </c>
      <c r="C4" s="55">
        <v>38182</v>
      </c>
      <c r="D4" s="56">
        <f t="shared" si="0"/>
        <v>28</v>
      </c>
      <c r="E4" s="56">
        <v>281000</v>
      </c>
      <c r="F4" s="56">
        <f t="shared" si="5"/>
        <v>277700</v>
      </c>
      <c r="G4" s="56">
        <f t="shared" si="1"/>
        <v>3300</v>
      </c>
      <c r="H4" s="57">
        <v>18.45</v>
      </c>
      <c r="I4" s="56">
        <f t="shared" si="6"/>
        <v>6700</v>
      </c>
      <c r="J4" s="58">
        <f t="shared" si="2"/>
        <v>117.85714285714286</v>
      </c>
      <c r="K4" s="59">
        <f t="shared" si="3"/>
        <v>0.55909090909090908</v>
      </c>
    </row>
    <row r="5" spans="1:11">
      <c r="A5" s="55">
        <v>38219</v>
      </c>
      <c r="B5" s="55">
        <f t="shared" si="4"/>
        <v>38182</v>
      </c>
      <c r="C5" s="55">
        <v>38215</v>
      </c>
      <c r="D5" s="56">
        <f t="shared" si="0"/>
        <v>33</v>
      </c>
      <c r="E5" s="56">
        <v>284300</v>
      </c>
      <c r="F5" s="56">
        <f t="shared" si="5"/>
        <v>281000</v>
      </c>
      <c r="G5" s="56">
        <f t="shared" si="1"/>
        <v>3300</v>
      </c>
      <c r="H5" s="57">
        <v>19.8</v>
      </c>
      <c r="I5" s="56">
        <f t="shared" si="6"/>
        <v>10000</v>
      </c>
      <c r="J5" s="58">
        <f t="shared" si="2"/>
        <v>100</v>
      </c>
      <c r="K5" s="59">
        <f t="shared" si="3"/>
        <v>0.6</v>
      </c>
    </row>
    <row r="6" spans="1:11">
      <c r="A6" s="55">
        <v>38250</v>
      </c>
      <c r="B6" s="55">
        <f t="shared" si="4"/>
        <v>38215</v>
      </c>
      <c r="C6" s="55">
        <v>38245</v>
      </c>
      <c r="D6" s="56">
        <f t="shared" si="0"/>
        <v>30</v>
      </c>
      <c r="E6" s="56">
        <v>287600</v>
      </c>
      <c r="F6" s="56">
        <f t="shared" si="5"/>
        <v>284300</v>
      </c>
      <c r="G6" s="56">
        <f t="shared" si="1"/>
        <v>3300</v>
      </c>
      <c r="H6" s="57">
        <v>19.350000000000001</v>
      </c>
      <c r="I6" s="56">
        <f t="shared" si="6"/>
        <v>13300</v>
      </c>
      <c r="J6" s="58">
        <f t="shared" si="2"/>
        <v>110</v>
      </c>
      <c r="K6" s="59">
        <f t="shared" si="3"/>
        <v>0.58636363636363642</v>
      </c>
    </row>
    <row r="7" spans="1:11">
      <c r="A7" s="55">
        <v>38279</v>
      </c>
      <c r="B7" s="55">
        <f t="shared" si="4"/>
        <v>38245</v>
      </c>
      <c r="C7" s="55">
        <v>38274</v>
      </c>
      <c r="D7" s="56">
        <f t="shared" si="0"/>
        <v>29</v>
      </c>
      <c r="E7" s="56">
        <v>290900</v>
      </c>
      <c r="F7" s="56">
        <f t="shared" si="5"/>
        <v>287600</v>
      </c>
      <c r="G7" s="56">
        <f t="shared" si="1"/>
        <v>3300</v>
      </c>
      <c r="H7" s="57">
        <v>19.350000000000001</v>
      </c>
      <c r="I7" s="56">
        <f t="shared" si="6"/>
        <v>16600</v>
      </c>
      <c r="J7" s="58">
        <f t="shared" si="2"/>
        <v>113.79310344827586</v>
      </c>
      <c r="K7" s="59">
        <f t="shared" si="3"/>
        <v>0.58636363636363642</v>
      </c>
    </row>
    <row r="8" spans="1:11">
      <c r="A8" s="55">
        <v>38308</v>
      </c>
      <c r="B8" s="55">
        <f t="shared" si="4"/>
        <v>38274</v>
      </c>
      <c r="C8" s="55">
        <v>38306</v>
      </c>
      <c r="D8" s="56">
        <f t="shared" si="0"/>
        <v>32</v>
      </c>
      <c r="E8" s="56">
        <v>294200</v>
      </c>
      <c r="F8" s="56">
        <f t="shared" si="5"/>
        <v>290900</v>
      </c>
      <c r="G8" s="56">
        <f t="shared" si="1"/>
        <v>3300</v>
      </c>
      <c r="H8" s="57">
        <v>23.4</v>
      </c>
      <c r="I8" s="56">
        <f t="shared" si="6"/>
        <v>19900</v>
      </c>
      <c r="J8" s="58">
        <f t="shared" si="2"/>
        <v>103.125</v>
      </c>
      <c r="K8" s="59">
        <f t="shared" si="3"/>
        <v>0.70909090909090899</v>
      </c>
    </row>
    <row r="9" spans="1:11">
      <c r="A9" s="55">
        <v>38338</v>
      </c>
      <c r="B9" s="55">
        <f t="shared" si="4"/>
        <v>38306</v>
      </c>
      <c r="C9" s="55">
        <v>38338</v>
      </c>
      <c r="D9" s="56">
        <f t="shared" si="0"/>
        <v>32</v>
      </c>
      <c r="E9" s="56">
        <v>297500</v>
      </c>
      <c r="F9" s="56">
        <f t="shared" si="5"/>
        <v>294200</v>
      </c>
      <c r="G9" s="56">
        <f t="shared" si="1"/>
        <v>3300</v>
      </c>
      <c r="H9" s="57">
        <v>20.25</v>
      </c>
      <c r="I9" s="56">
        <f t="shared" si="6"/>
        <v>23200</v>
      </c>
      <c r="J9" s="58">
        <f t="shared" si="2"/>
        <v>103.125</v>
      </c>
      <c r="K9" s="59">
        <f t="shared" si="3"/>
        <v>0.61363636363636365</v>
      </c>
    </row>
    <row r="10" spans="1:11">
      <c r="A10" s="55">
        <v>38370</v>
      </c>
      <c r="B10" s="55">
        <f t="shared" si="4"/>
        <v>38338</v>
      </c>
      <c r="C10" s="55">
        <v>38369</v>
      </c>
      <c r="D10" s="56">
        <f t="shared" si="0"/>
        <v>31</v>
      </c>
      <c r="E10" s="56">
        <v>300800</v>
      </c>
      <c r="F10" s="56">
        <f t="shared" si="5"/>
        <v>297500</v>
      </c>
      <c r="G10" s="56">
        <f t="shared" si="1"/>
        <v>3300</v>
      </c>
      <c r="H10" s="57">
        <v>22.05</v>
      </c>
      <c r="I10" s="56">
        <f t="shared" si="6"/>
        <v>26500</v>
      </c>
      <c r="J10" s="58">
        <f t="shared" si="2"/>
        <v>106.45161290322581</v>
      </c>
      <c r="K10" s="59">
        <f t="shared" si="3"/>
        <v>0.66818181818181821</v>
      </c>
    </row>
    <row r="11" spans="1:11">
      <c r="A11" s="55">
        <v>38399</v>
      </c>
      <c r="B11" s="55">
        <f t="shared" si="4"/>
        <v>38369</v>
      </c>
      <c r="C11" s="55">
        <v>38398</v>
      </c>
      <c r="D11" s="56">
        <f t="shared" si="0"/>
        <v>29</v>
      </c>
      <c r="E11" s="56">
        <v>304100</v>
      </c>
      <c r="F11" s="56">
        <f t="shared" si="5"/>
        <v>300800</v>
      </c>
      <c r="G11" s="56">
        <f t="shared" si="1"/>
        <v>3300</v>
      </c>
      <c r="H11" s="57">
        <v>21.15</v>
      </c>
      <c r="I11" s="56">
        <f t="shared" si="6"/>
        <v>29800</v>
      </c>
      <c r="J11" s="58">
        <f t="shared" si="2"/>
        <v>113.79310344827586</v>
      </c>
      <c r="K11" s="59">
        <f t="shared" si="3"/>
        <v>0.64090909090909087</v>
      </c>
    </row>
    <row r="12" spans="1:11">
      <c r="A12" s="55">
        <v>38432</v>
      </c>
      <c r="B12" s="55">
        <f t="shared" si="4"/>
        <v>38398</v>
      </c>
      <c r="C12" s="55">
        <v>38429</v>
      </c>
      <c r="D12" s="56">
        <f t="shared" si="0"/>
        <v>31</v>
      </c>
      <c r="E12" s="56">
        <v>307400</v>
      </c>
      <c r="F12" s="56">
        <f t="shared" si="5"/>
        <v>304100</v>
      </c>
      <c r="G12" s="56">
        <f t="shared" si="1"/>
        <v>3300</v>
      </c>
      <c r="H12" s="57">
        <v>22.05</v>
      </c>
      <c r="I12" s="56">
        <f t="shared" si="6"/>
        <v>33100</v>
      </c>
      <c r="J12" s="58">
        <f t="shared" si="2"/>
        <v>106.45161290322581</v>
      </c>
      <c r="K12" s="59">
        <f t="shared" si="3"/>
        <v>0.66818181818181821</v>
      </c>
    </row>
    <row r="13" spans="1:11">
      <c r="A13" s="55">
        <v>38460</v>
      </c>
      <c r="B13" s="55">
        <f t="shared" si="4"/>
        <v>38429</v>
      </c>
      <c r="C13" s="55">
        <v>38456</v>
      </c>
      <c r="D13" s="56">
        <f t="shared" si="0"/>
        <v>27</v>
      </c>
      <c r="E13" s="56">
        <v>310700</v>
      </c>
      <c r="F13" s="56">
        <f t="shared" si="5"/>
        <v>307400</v>
      </c>
      <c r="G13" s="56">
        <f t="shared" si="1"/>
        <v>3300</v>
      </c>
      <c r="H13" s="57">
        <v>18</v>
      </c>
      <c r="I13" s="56">
        <f t="shared" si="6"/>
        <v>36400</v>
      </c>
      <c r="J13" s="58">
        <f t="shared" si="2"/>
        <v>122.22222222222223</v>
      </c>
      <c r="K13" s="59">
        <f t="shared" si="3"/>
        <v>0.54545454545454553</v>
      </c>
    </row>
    <row r="14" spans="1:11">
      <c r="A14" s="55">
        <v>38489</v>
      </c>
      <c r="B14" s="55">
        <f t="shared" si="4"/>
        <v>38456</v>
      </c>
      <c r="C14" s="55">
        <v>38488</v>
      </c>
      <c r="D14" s="56">
        <f t="shared" si="0"/>
        <v>32</v>
      </c>
      <c r="E14" s="56">
        <v>314000</v>
      </c>
      <c r="F14" s="56">
        <f t="shared" si="5"/>
        <v>310700</v>
      </c>
      <c r="G14" s="56">
        <f t="shared" si="1"/>
        <v>3300</v>
      </c>
      <c r="H14" s="57">
        <v>20.7</v>
      </c>
      <c r="I14" s="56">
        <f t="shared" si="6"/>
        <v>39700</v>
      </c>
      <c r="J14" s="58">
        <f t="shared" si="2"/>
        <v>103.125</v>
      </c>
      <c r="K14" s="59">
        <f t="shared" si="3"/>
        <v>0.62727272727272732</v>
      </c>
    </row>
    <row r="15" spans="1:11">
      <c r="A15" s="55">
        <v>38519</v>
      </c>
      <c r="B15" s="55">
        <f t="shared" si="4"/>
        <v>38488</v>
      </c>
      <c r="C15" s="55">
        <v>38518</v>
      </c>
      <c r="D15" s="56">
        <f t="shared" si="0"/>
        <v>30</v>
      </c>
      <c r="E15" s="56">
        <v>317300</v>
      </c>
      <c r="F15" s="56">
        <f t="shared" si="5"/>
        <v>314000</v>
      </c>
      <c r="G15" s="56">
        <f t="shared" si="1"/>
        <v>3300</v>
      </c>
      <c r="H15" s="57">
        <v>21.15</v>
      </c>
      <c r="I15" s="56">
        <f t="shared" si="6"/>
        <v>43000</v>
      </c>
      <c r="J15" s="58">
        <f t="shared" si="2"/>
        <v>110</v>
      </c>
      <c r="K15" s="59">
        <f t="shared" si="3"/>
        <v>0.64090909090909087</v>
      </c>
    </row>
    <row r="16" spans="1:11">
      <c r="A16" s="55">
        <v>38551</v>
      </c>
      <c r="B16" s="55">
        <f t="shared" si="4"/>
        <v>38518</v>
      </c>
      <c r="C16" s="55">
        <v>38547</v>
      </c>
      <c r="D16" s="56">
        <f t="shared" si="0"/>
        <v>29</v>
      </c>
      <c r="E16" s="56">
        <v>320600</v>
      </c>
      <c r="F16" s="56">
        <f t="shared" si="5"/>
        <v>317300</v>
      </c>
      <c r="G16" s="56">
        <f t="shared" si="1"/>
        <v>3300</v>
      </c>
      <c r="H16" s="57">
        <v>18.899999999999999</v>
      </c>
      <c r="I16" s="56">
        <f t="shared" si="6"/>
        <v>46300</v>
      </c>
      <c r="J16" s="58">
        <f t="shared" si="2"/>
        <v>113.79310344827586</v>
      </c>
      <c r="K16" s="59">
        <f t="shared" si="3"/>
        <v>0.57272727272727264</v>
      </c>
    </row>
    <row r="17" spans="1:11">
      <c r="A17" s="55">
        <v>38581</v>
      </c>
      <c r="B17" s="55">
        <f t="shared" si="4"/>
        <v>38547</v>
      </c>
      <c r="C17" s="55">
        <v>38580</v>
      </c>
      <c r="D17" s="56">
        <f t="shared" si="0"/>
        <v>33</v>
      </c>
      <c r="E17" s="56">
        <v>323900</v>
      </c>
      <c r="F17" s="56">
        <f t="shared" si="5"/>
        <v>320600</v>
      </c>
      <c r="G17" s="56">
        <f t="shared" si="1"/>
        <v>3300</v>
      </c>
      <c r="H17" s="57">
        <v>20.7</v>
      </c>
      <c r="I17" s="56">
        <f t="shared" si="6"/>
        <v>49600</v>
      </c>
      <c r="J17" s="58">
        <f t="shared" si="2"/>
        <v>100</v>
      </c>
      <c r="K17" s="59">
        <f t="shared" si="3"/>
        <v>0.62727272727272732</v>
      </c>
    </row>
    <row r="18" spans="1:11">
      <c r="A18" s="55">
        <v>38611</v>
      </c>
      <c r="B18" s="55">
        <f t="shared" si="4"/>
        <v>38580</v>
      </c>
      <c r="C18" s="55">
        <v>38609</v>
      </c>
      <c r="D18" s="56">
        <f t="shared" si="0"/>
        <v>29</v>
      </c>
      <c r="E18" s="56">
        <v>327200</v>
      </c>
      <c r="F18" s="56">
        <f t="shared" si="5"/>
        <v>323900</v>
      </c>
      <c r="G18" s="56">
        <f t="shared" si="1"/>
        <v>3300</v>
      </c>
      <c r="H18" s="57">
        <v>19.8</v>
      </c>
      <c r="I18" s="56">
        <f t="shared" si="6"/>
        <v>52900</v>
      </c>
      <c r="J18" s="58">
        <f t="shared" si="2"/>
        <v>113.79310344827586</v>
      </c>
      <c r="K18" s="59">
        <f t="shared" si="3"/>
        <v>0.6</v>
      </c>
    </row>
    <row r="19" spans="1:11">
      <c r="A19" s="55">
        <v>38644</v>
      </c>
      <c r="B19" s="55">
        <f t="shared" si="4"/>
        <v>38609</v>
      </c>
      <c r="C19" s="55">
        <v>38642</v>
      </c>
      <c r="D19" s="56">
        <f t="shared" si="0"/>
        <v>33</v>
      </c>
      <c r="E19" s="56">
        <v>330500</v>
      </c>
      <c r="F19" s="56">
        <f t="shared" si="5"/>
        <v>327200</v>
      </c>
      <c r="G19" s="56">
        <f t="shared" si="1"/>
        <v>3300</v>
      </c>
      <c r="H19" s="57">
        <v>21.15</v>
      </c>
      <c r="I19" s="56">
        <f t="shared" si="6"/>
        <v>56200</v>
      </c>
      <c r="J19" s="58">
        <f t="shared" si="2"/>
        <v>100</v>
      </c>
      <c r="K19" s="59">
        <f t="shared" si="3"/>
        <v>0.64090909090909087</v>
      </c>
    </row>
    <row r="20" spans="1:11">
      <c r="A20" s="55">
        <v>38672</v>
      </c>
      <c r="B20" s="55">
        <f t="shared" si="4"/>
        <v>38642</v>
      </c>
      <c r="C20" s="55">
        <v>38671</v>
      </c>
      <c r="D20" s="56">
        <f t="shared" si="0"/>
        <v>29</v>
      </c>
      <c r="E20" s="56">
        <v>333800</v>
      </c>
      <c r="F20" s="56">
        <f t="shared" si="5"/>
        <v>330500</v>
      </c>
      <c r="G20" s="56">
        <f t="shared" si="1"/>
        <v>3300</v>
      </c>
      <c r="H20" s="57">
        <v>20.25</v>
      </c>
      <c r="I20" s="56">
        <f t="shared" si="6"/>
        <v>59500</v>
      </c>
      <c r="J20" s="58">
        <f t="shared" si="2"/>
        <v>113.79310344827586</v>
      </c>
      <c r="K20" s="59">
        <f t="shared" si="3"/>
        <v>0.61363636363636365</v>
      </c>
    </row>
    <row r="21" spans="1:11">
      <c r="A21" s="55">
        <v>38702</v>
      </c>
      <c r="B21" s="55">
        <f t="shared" si="4"/>
        <v>38671</v>
      </c>
      <c r="C21" s="55">
        <v>38700</v>
      </c>
      <c r="D21" s="56">
        <f t="shared" si="0"/>
        <v>29</v>
      </c>
      <c r="E21" s="56">
        <v>337100</v>
      </c>
      <c r="F21" s="56">
        <f t="shared" si="5"/>
        <v>333800</v>
      </c>
      <c r="G21" s="56">
        <f t="shared" si="1"/>
        <v>3300</v>
      </c>
      <c r="H21" s="57">
        <v>18.45</v>
      </c>
      <c r="I21" s="56">
        <f t="shared" si="6"/>
        <v>62800</v>
      </c>
      <c r="J21" s="58">
        <f t="shared" si="2"/>
        <v>113.79310344827586</v>
      </c>
      <c r="K21" s="59">
        <f t="shared" si="3"/>
        <v>0.55909090909090908</v>
      </c>
    </row>
    <row r="22" spans="1:11">
      <c r="A22" s="55">
        <v>38736</v>
      </c>
      <c r="B22" s="55">
        <f t="shared" si="4"/>
        <v>38700</v>
      </c>
      <c r="C22" s="55">
        <v>38734</v>
      </c>
      <c r="D22" s="56">
        <f t="shared" si="0"/>
        <v>34</v>
      </c>
      <c r="E22" s="56">
        <v>340400</v>
      </c>
      <c r="F22" s="56">
        <f t="shared" si="5"/>
        <v>337100</v>
      </c>
      <c r="G22" s="56">
        <f t="shared" si="1"/>
        <v>3300</v>
      </c>
      <c r="H22" s="57">
        <v>29.1</v>
      </c>
      <c r="I22" s="56">
        <f t="shared" si="6"/>
        <v>66100</v>
      </c>
      <c r="J22" s="58">
        <f t="shared" si="2"/>
        <v>97.058823529411768</v>
      </c>
      <c r="K22" s="59">
        <f t="shared" si="3"/>
        <v>0.88181818181818183</v>
      </c>
    </row>
    <row r="23" spans="1:11">
      <c r="A23" s="55">
        <v>38765</v>
      </c>
      <c r="B23" s="55">
        <f t="shared" si="4"/>
        <v>38734</v>
      </c>
      <c r="C23" s="55">
        <v>38763</v>
      </c>
      <c r="D23" s="56">
        <f t="shared" si="0"/>
        <v>29</v>
      </c>
      <c r="E23" s="56">
        <v>343700</v>
      </c>
      <c r="F23" s="56">
        <f t="shared" si="5"/>
        <v>340400</v>
      </c>
      <c r="G23" s="56">
        <f t="shared" si="1"/>
        <v>3300</v>
      </c>
      <c r="H23" s="57">
        <v>27.6</v>
      </c>
      <c r="I23" s="56">
        <f t="shared" si="6"/>
        <v>69400</v>
      </c>
      <c r="J23" s="58">
        <f t="shared" si="2"/>
        <v>113.79310344827586</v>
      </c>
      <c r="K23" s="59">
        <f t="shared" si="3"/>
        <v>0.83636363636363642</v>
      </c>
    </row>
    <row r="24" spans="1:11">
      <c r="A24" s="55">
        <v>38792</v>
      </c>
      <c r="B24" s="55">
        <f t="shared" si="4"/>
        <v>38763</v>
      </c>
      <c r="C24" s="55">
        <v>38791</v>
      </c>
      <c r="D24" s="56">
        <f t="shared" si="0"/>
        <v>28</v>
      </c>
      <c r="E24" s="56">
        <v>347000</v>
      </c>
      <c r="F24" s="56">
        <f t="shared" si="5"/>
        <v>343700</v>
      </c>
      <c r="G24" s="56">
        <f t="shared" si="1"/>
        <v>3300</v>
      </c>
      <c r="H24" s="57">
        <v>25.2</v>
      </c>
      <c r="I24" s="56">
        <f t="shared" si="6"/>
        <v>72700</v>
      </c>
      <c r="J24" s="58">
        <f t="shared" si="2"/>
        <v>117.85714285714286</v>
      </c>
      <c r="K24" s="59">
        <f t="shared" si="3"/>
        <v>0.76363636363636367</v>
      </c>
    </row>
    <row r="25" spans="1:11">
      <c r="B25" s="55">
        <f t="shared" si="4"/>
        <v>38791</v>
      </c>
      <c r="D25" s="56">
        <f t="shared" si="0"/>
        <v>-38791</v>
      </c>
      <c r="F25" s="56">
        <f t="shared" si="5"/>
        <v>347000</v>
      </c>
      <c r="G25" s="56">
        <f t="shared" si="1"/>
        <v>-347000</v>
      </c>
      <c r="I25" s="56">
        <f t="shared" si="6"/>
        <v>-274300</v>
      </c>
      <c r="J25" s="58">
        <f t="shared" si="2"/>
        <v>8.9453739269418158</v>
      </c>
    </row>
    <row r="26" spans="1:11">
      <c r="B26" s="55">
        <f t="shared" si="4"/>
        <v>0</v>
      </c>
      <c r="D26" s="56">
        <f t="shared" si="0"/>
        <v>0</v>
      </c>
      <c r="F26" s="56">
        <f t="shared" si="5"/>
        <v>0</v>
      </c>
      <c r="G26" s="56">
        <f t="shared" si="1"/>
        <v>0</v>
      </c>
      <c r="I26" s="56">
        <f t="shared" si="6"/>
        <v>-274300</v>
      </c>
      <c r="J26" s="58" t="e">
        <f t="shared" si="2"/>
        <v>#DIV/0!</v>
      </c>
    </row>
    <row r="27" spans="1:11">
      <c r="B27" s="55">
        <f t="shared" si="4"/>
        <v>0</v>
      </c>
      <c r="D27" s="56">
        <f t="shared" si="0"/>
        <v>0</v>
      </c>
      <c r="F27" s="56">
        <f t="shared" si="5"/>
        <v>0</v>
      </c>
      <c r="G27" s="56">
        <f t="shared" si="1"/>
        <v>0</v>
      </c>
      <c r="I27" s="56">
        <f t="shared" si="6"/>
        <v>-274300</v>
      </c>
      <c r="J27" s="58" t="e">
        <f t="shared" si="2"/>
        <v>#DIV/0!</v>
      </c>
    </row>
    <row r="28" spans="1:11">
      <c r="B28" s="55">
        <f t="shared" si="4"/>
        <v>0</v>
      </c>
      <c r="D28" s="56">
        <f t="shared" si="0"/>
        <v>0</v>
      </c>
      <c r="F28" s="56">
        <f t="shared" si="5"/>
        <v>0</v>
      </c>
      <c r="G28" s="56">
        <f t="shared" si="1"/>
        <v>0</v>
      </c>
      <c r="I28" s="56">
        <f t="shared" si="6"/>
        <v>-274300</v>
      </c>
      <c r="J28" s="58" t="e">
        <f t="shared" si="2"/>
        <v>#DIV/0!</v>
      </c>
    </row>
    <row r="29" spans="1:11">
      <c r="B29" s="55">
        <f t="shared" si="4"/>
        <v>0</v>
      </c>
      <c r="D29" s="56">
        <f t="shared" si="0"/>
        <v>0</v>
      </c>
      <c r="F29" s="56">
        <f t="shared" si="5"/>
        <v>0</v>
      </c>
      <c r="G29" s="56">
        <f t="shared" si="1"/>
        <v>0</v>
      </c>
      <c r="I29" s="56">
        <f t="shared" si="6"/>
        <v>-274300</v>
      </c>
      <c r="J29" s="58" t="e">
        <f t="shared" si="2"/>
        <v>#DIV/0!</v>
      </c>
    </row>
    <row r="30" spans="1:11">
      <c r="B30" s="55">
        <f t="shared" si="4"/>
        <v>0</v>
      </c>
      <c r="D30" s="56">
        <f t="shared" si="0"/>
        <v>0</v>
      </c>
      <c r="F30" s="56">
        <f t="shared" si="5"/>
        <v>0</v>
      </c>
      <c r="G30" s="56">
        <f t="shared" si="1"/>
        <v>0</v>
      </c>
      <c r="I30" s="56">
        <f t="shared" si="6"/>
        <v>-274300</v>
      </c>
      <c r="J30" s="58" t="e">
        <f t="shared" si="2"/>
        <v>#DIV/0!</v>
      </c>
    </row>
    <row r="31" spans="1:11">
      <c r="B31" s="55">
        <f t="shared" si="4"/>
        <v>0</v>
      </c>
      <c r="D31" s="56">
        <f t="shared" si="0"/>
        <v>0</v>
      </c>
      <c r="F31" s="56">
        <f t="shared" si="5"/>
        <v>0</v>
      </c>
      <c r="G31" s="56">
        <f t="shared" si="1"/>
        <v>0</v>
      </c>
      <c r="I31" s="56">
        <f t="shared" si="6"/>
        <v>-274300</v>
      </c>
      <c r="J31" s="58" t="e">
        <f t="shared" si="2"/>
        <v>#DIV/0!</v>
      </c>
    </row>
    <row r="32" spans="1:11">
      <c r="B32" s="55">
        <f t="shared" si="4"/>
        <v>0</v>
      </c>
      <c r="D32" s="56">
        <f t="shared" si="0"/>
        <v>0</v>
      </c>
      <c r="F32" s="56">
        <f t="shared" si="5"/>
        <v>0</v>
      </c>
      <c r="G32" s="56">
        <f t="shared" si="1"/>
        <v>0</v>
      </c>
      <c r="I32" s="56">
        <f t="shared" si="6"/>
        <v>-274300</v>
      </c>
      <c r="J32" s="58" t="e">
        <f t="shared" si="2"/>
        <v>#DIV/0!</v>
      </c>
    </row>
    <row r="33" spans="2:10">
      <c r="B33" s="55">
        <f t="shared" si="4"/>
        <v>0</v>
      </c>
      <c r="D33" s="56">
        <f t="shared" si="0"/>
        <v>0</v>
      </c>
      <c r="F33" s="56">
        <f t="shared" si="5"/>
        <v>0</v>
      </c>
      <c r="G33" s="56">
        <f t="shared" si="1"/>
        <v>0</v>
      </c>
      <c r="I33" s="56">
        <f t="shared" si="6"/>
        <v>-274300</v>
      </c>
      <c r="J33" s="58" t="e">
        <f t="shared" si="2"/>
        <v>#DIV/0!</v>
      </c>
    </row>
    <row r="34" spans="2:10">
      <c r="B34" s="55">
        <f t="shared" si="4"/>
        <v>0</v>
      </c>
      <c r="D34" s="56">
        <f t="shared" ref="D34:D65" si="7">C34-B34</f>
        <v>0</v>
      </c>
      <c r="F34" s="56">
        <f t="shared" si="5"/>
        <v>0</v>
      </c>
      <c r="G34" s="56">
        <f t="shared" si="1"/>
        <v>0</v>
      </c>
      <c r="I34" s="56">
        <f t="shared" si="6"/>
        <v>-274300</v>
      </c>
      <c r="J34" s="58" t="e">
        <f t="shared" si="2"/>
        <v>#DIV/0!</v>
      </c>
    </row>
    <row r="35" spans="2:10">
      <c r="B35" s="55">
        <f t="shared" si="4"/>
        <v>0</v>
      </c>
      <c r="D35" s="56">
        <f t="shared" si="7"/>
        <v>0</v>
      </c>
      <c r="F35" s="56">
        <f t="shared" si="5"/>
        <v>0</v>
      </c>
      <c r="G35" s="56">
        <f t="shared" si="1"/>
        <v>0</v>
      </c>
      <c r="I35" s="56">
        <f t="shared" si="6"/>
        <v>-274300</v>
      </c>
      <c r="J35" s="58" t="e">
        <f t="shared" si="2"/>
        <v>#DIV/0!</v>
      </c>
    </row>
    <row r="36" spans="2:10">
      <c r="B36" s="55">
        <f t="shared" si="4"/>
        <v>0</v>
      </c>
      <c r="D36" s="56">
        <f t="shared" si="7"/>
        <v>0</v>
      </c>
      <c r="F36" s="56">
        <f t="shared" si="5"/>
        <v>0</v>
      </c>
      <c r="G36" s="56">
        <f t="shared" si="1"/>
        <v>0</v>
      </c>
      <c r="I36" s="56">
        <f t="shared" si="6"/>
        <v>-274300</v>
      </c>
      <c r="J36" s="58" t="e">
        <f t="shared" si="2"/>
        <v>#DIV/0!</v>
      </c>
    </row>
    <row r="37" spans="2:10">
      <c r="B37" s="55">
        <f t="shared" si="4"/>
        <v>0</v>
      </c>
      <c r="D37" s="56">
        <f t="shared" si="7"/>
        <v>0</v>
      </c>
      <c r="F37" s="56">
        <f t="shared" si="5"/>
        <v>0</v>
      </c>
      <c r="G37" s="56">
        <f t="shared" si="1"/>
        <v>0</v>
      </c>
      <c r="I37" s="56">
        <f t="shared" si="6"/>
        <v>-274300</v>
      </c>
      <c r="J37" s="58" t="e">
        <f t="shared" si="2"/>
        <v>#DIV/0!</v>
      </c>
    </row>
    <row r="38" spans="2:10">
      <c r="B38" s="55">
        <f t="shared" si="4"/>
        <v>0</v>
      </c>
      <c r="D38" s="56">
        <f t="shared" si="7"/>
        <v>0</v>
      </c>
      <c r="F38" s="56">
        <f t="shared" si="5"/>
        <v>0</v>
      </c>
      <c r="G38" s="56">
        <f t="shared" si="1"/>
        <v>0</v>
      </c>
      <c r="I38" s="56">
        <f t="shared" si="6"/>
        <v>-274300</v>
      </c>
      <c r="J38" s="58" t="e">
        <f t="shared" si="2"/>
        <v>#DIV/0!</v>
      </c>
    </row>
    <row r="39" spans="2:10">
      <c r="D39" s="56">
        <f t="shared" si="7"/>
        <v>0</v>
      </c>
      <c r="F39" s="56">
        <f t="shared" si="5"/>
        <v>0</v>
      </c>
      <c r="G39" s="56">
        <f t="shared" si="1"/>
        <v>0</v>
      </c>
      <c r="I39" s="56">
        <f t="shared" si="6"/>
        <v>-274300</v>
      </c>
      <c r="J39" s="58" t="e">
        <f t="shared" si="2"/>
        <v>#DIV/0!</v>
      </c>
    </row>
    <row r="40" spans="2:10">
      <c r="D40" s="56">
        <f t="shared" si="7"/>
        <v>0</v>
      </c>
      <c r="F40" s="56">
        <f t="shared" si="5"/>
        <v>0</v>
      </c>
      <c r="G40" s="56">
        <f t="shared" si="1"/>
        <v>0</v>
      </c>
    </row>
    <row r="41" spans="2:10">
      <c r="D41" s="56">
        <f t="shared" si="7"/>
        <v>0</v>
      </c>
      <c r="F41" s="56">
        <f t="shared" si="5"/>
        <v>0</v>
      </c>
      <c r="G41" s="56">
        <f t="shared" si="1"/>
        <v>0</v>
      </c>
    </row>
    <row r="42" spans="2:10">
      <c r="D42" s="56">
        <f t="shared" si="7"/>
        <v>0</v>
      </c>
      <c r="F42" s="56">
        <f t="shared" si="5"/>
        <v>0</v>
      </c>
      <c r="G42" s="56">
        <f t="shared" si="1"/>
        <v>0</v>
      </c>
    </row>
    <row r="43" spans="2:10">
      <c r="D43" s="56">
        <f t="shared" si="7"/>
        <v>0</v>
      </c>
      <c r="F43" s="56">
        <f t="shared" si="5"/>
        <v>0</v>
      </c>
      <c r="G43" s="56">
        <f t="shared" si="1"/>
        <v>0</v>
      </c>
    </row>
    <row r="44" spans="2:10">
      <c r="D44" s="56">
        <f t="shared" si="7"/>
        <v>0</v>
      </c>
      <c r="F44" s="56">
        <f t="shared" si="5"/>
        <v>0</v>
      </c>
      <c r="G44" s="56">
        <f t="shared" si="1"/>
        <v>0</v>
      </c>
    </row>
    <row r="45" spans="2:10">
      <c r="D45" s="56">
        <f t="shared" si="7"/>
        <v>0</v>
      </c>
      <c r="F45" s="56">
        <f t="shared" si="5"/>
        <v>0</v>
      </c>
      <c r="G45" s="56">
        <f t="shared" si="1"/>
        <v>0</v>
      </c>
    </row>
    <row r="46" spans="2:10">
      <c r="D46" s="56">
        <f t="shared" si="7"/>
        <v>0</v>
      </c>
      <c r="F46" s="56">
        <f t="shared" si="5"/>
        <v>0</v>
      </c>
      <c r="G46" s="56">
        <f t="shared" si="1"/>
        <v>0</v>
      </c>
    </row>
    <row r="47" spans="2:10">
      <c r="D47" s="56">
        <f t="shared" si="7"/>
        <v>0</v>
      </c>
      <c r="G47" s="56">
        <f t="shared" si="1"/>
        <v>0</v>
      </c>
    </row>
    <row r="48" spans="2:10">
      <c r="D48" s="56">
        <f t="shared" si="7"/>
        <v>0</v>
      </c>
    </row>
    <row r="49" spans="4:4">
      <c r="D49" s="56">
        <f t="shared" si="7"/>
        <v>0</v>
      </c>
    </row>
    <row r="50" spans="4:4">
      <c r="D50" s="56">
        <f t="shared" si="7"/>
        <v>0</v>
      </c>
    </row>
    <row r="51" spans="4:4">
      <c r="D51" s="56">
        <f t="shared" si="7"/>
        <v>0</v>
      </c>
    </row>
    <row r="52" spans="4:4">
      <c r="D52" s="56">
        <f t="shared" si="7"/>
        <v>0</v>
      </c>
    </row>
    <row r="53" spans="4:4">
      <c r="D53" s="56">
        <f t="shared" si="7"/>
        <v>0</v>
      </c>
    </row>
    <row r="54" spans="4:4">
      <c r="D54" s="56">
        <f t="shared" si="7"/>
        <v>0</v>
      </c>
    </row>
    <row r="55" spans="4:4">
      <c r="D55" s="56">
        <f t="shared" si="7"/>
        <v>0</v>
      </c>
    </row>
    <row r="56" spans="4:4">
      <c r="D56" s="56">
        <f t="shared" si="7"/>
        <v>0</v>
      </c>
    </row>
    <row r="57" spans="4:4">
      <c r="D57" s="56">
        <f t="shared" si="7"/>
        <v>0</v>
      </c>
    </row>
    <row r="58" spans="4:4">
      <c r="D58" s="56">
        <f t="shared" si="7"/>
        <v>0</v>
      </c>
    </row>
    <row r="59" spans="4:4">
      <c r="D59" s="56">
        <f t="shared" si="7"/>
        <v>0</v>
      </c>
    </row>
    <row r="60" spans="4:4">
      <c r="D60" s="56">
        <f t="shared" si="7"/>
        <v>0</v>
      </c>
    </row>
    <row r="61" spans="4:4">
      <c r="D61" s="56">
        <f t="shared" si="7"/>
        <v>0</v>
      </c>
    </row>
    <row r="62" spans="4:4">
      <c r="D62" s="56">
        <f t="shared" si="7"/>
        <v>0</v>
      </c>
    </row>
    <row r="63" spans="4:4">
      <c r="D63" s="56">
        <f t="shared" si="7"/>
        <v>0</v>
      </c>
    </row>
    <row r="64" spans="4:4">
      <c r="D64" s="56">
        <f t="shared" si="7"/>
        <v>0</v>
      </c>
    </row>
    <row r="65" spans="4:4">
      <c r="D65" s="56">
        <f t="shared" si="7"/>
        <v>0</v>
      </c>
    </row>
    <row r="66" spans="4:4">
      <c r="D66" s="56">
        <f t="shared" ref="D66:D97" si="8">C66-B66</f>
        <v>0</v>
      </c>
    </row>
    <row r="67" spans="4:4">
      <c r="D67" s="56">
        <f t="shared" si="8"/>
        <v>0</v>
      </c>
    </row>
    <row r="68" spans="4:4">
      <c r="D68" s="56">
        <f t="shared" si="8"/>
        <v>0</v>
      </c>
    </row>
    <row r="69" spans="4:4">
      <c r="D69" s="56">
        <f t="shared" si="8"/>
        <v>0</v>
      </c>
    </row>
    <row r="70" spans="4:4">
      <c r="D70" s="56">
        <f t="shared" si="8"/>
        <v>0</v>
      </c>
    </row>
    <row r="71" spans="4:4">
      <c r="D71" s="56">
        <f t="shared" si="8"/>
        <v>0</v>
      </c>
    </row>
    <row r="72" spans="4:4">
      <c r="D72" s="56">
        <f t="shared" si="8"/>
        <v>0</v>
      </c>
    </row>
    <row r="73" spans="4:4">
      <c r="D73" s="56">
        <f t="shared" si="8"/>
        <v>0</v>
      </c>
    </row>
    <row r="74" spans="4:4">
      <c r="D74" s="56">
        <f t="shared" si="8"/>
        <v>0</v>
      </c>
    </row>
    <row r="75" spans="4:4">
      <c r="D75" s="56">
        <f t="shared" si="8"/>
        <v>0</v>
      </c>
    </row>
    <row r="76" spans="4:4">
      <c r="D76" s="56">
        <f t="shared" si="8"/>
        <v>0</v>
      </c>
    </row>
    <row r="77" spans="4:4">
      <c r="D77" s="56">
        <f t="shared" si="8"/>
        <v>0</v>
      </c>
    </row>
    <row r="78" spans="4:4">
      <c r="D78" s="56">
        <f t="shared" si="8"/>
        <v>0</v>
      </c>
    </row>
    <row r="79" spans="4:4">
      <c r="D79" s="56">
        <f t="shared" si="8"/>
        <v>0</v>
      </c>
    </row>
    <row r="80" spans="4:4">
      <c r="D80" s="56">
        <f t="shared" si="8"/>
        <v>0</v>
      </c>
    </row>
    <row r="81" spans="4:4">
      <c r="D81" s="56">
        <f t="shared" si="8"/>
        <v>0</v>
      </c>
    </row>
    <row r="82" spans="4:4">
      <c r="D82" s="56">
        <f t="shared" si="8"/>
        <v>0</v>
      </c>
    </row>
    <row r="83" spans="4:4">
      <c r="D83" s="56">
        <f t="shared" si="8"/>
        <v>0</v>
      </c>
    </row>
    <row r="84" spans="4:4">
      <c r="D84" s="56">
        <f t="shared" si="8"/>
        <v>0</v>
      </c>
    </row>
    <row r="85" spans="4:4">
      <c r="D85" s="56">
        <f t="shared" si="8"/>
        <v>0</v>
      </c>
    </row>
    <row r="86" spans="4:4">
      <c r="D86" s="56">
        <f t="shared" si="8"/>
        <v>0</v>
      </c>
    </row>
    <row r="87" spans="4:4">
      <c r="D87" s="56">
        <f t="shared" si="8"/>
        <v>0</v>
      </c>
    </row>
    <row r="88" spans="4:4">
      <c r="D88" s="56">
        <f t="shared" si="8"/>
        <v>0</v>
      </c>
    </row>
    <row r="89" spans="4:4">
      <c r="D89" s="56">
        <f t="shared" si="8"/>
        <v>0</v>
      </c>
    </row>
    <row r="90" spans="4:4">
      <c r="D90" s="56">
        <f t="shared" si="8"/>
        <v>0</v>
      </c>
    </row>
    <row r="91" spans="4:4">
      <c r="D91" s="56">
        <f t="shared" si="8"/>
        <v>0</v>
      </c>
    </row>
    <row r="92" spans="4:4">
      <c r="D92" s="56">
        <f t="shared" si="8"/>
        <v>0</v>
      </c>
    </row>
    <row r="93" spans="4:4">
      <c r="D93" s="56">
        <f t="shared" si="8"/>
        <v>0</v>
      </c>
    </row>
    <row r="94" spans="4:4">
      <c r="D94" s="56">
        <f t="shared" si="8"/>
        <v>0</v>
      </c>
    </row>
    <row r="95" spans="4:4">
      <c r="D95" s="56">
        <f t="shared" si="8"/>
        <v>0</v>
      </c>
    </row>
    <row r="96" spans="4:4">
      <c r="D96" s="56">
        <f t="shared" si="8"/>
        <v>0</v>
      </c>
    </row>
    <row r="97" spans="4:4">
      <c r="D97" s="56">
        <f t="shared" si="8"/>
        <v>0</v>
      </c>
    </row>
    <row r="98" spans="4:4">
      <c r="D98" s="56">
        <f t="shared" ref="D98:D129" si="9">C98-B98</f>
        <v>0</v>
      </c>
    </row>
    <row r="99" spans="4:4">
      <c r="D99" s="56">
        <f t="shared" si="9"/>
        <v>0</v>
      </c>
    </row>
    <row r="100" spans="4:4">
      <c r="D100" s="56">
        <f t="shared" si="9"/>
        <v>0</v>
      </c>
    </row>
    <row r="101" spans="4:4">
      <c r="D101" s="56">
        <f t="shared" si="9"/>
        <v>0</v>
      </c>
    </row>
    <row r="102" spans="4:4">
      <c r="D102" s="56">
        <f t="shared" si="9"/>
        <v>0</v>
      </c>
    </row>
    <row r="103" spans="4:4">
      <c r="D103" s="56">
        <f t="shared" si="9"/>
        <v>0</v>
      </c>
    </row>
    <row r="104" spans="4:4">
      <c r="D104" s="56">
        <f t="shared" si="9"/>
        <v>0</v>
      </c>
    </row>
    <row r="105" spans="4:4">
      <c r="D105" s="56">
        <f t="shared" si="9"/>
        <v>0</v>
      </c>
    </row>
    <row r="106" spans="4:4">
      <c r="D106" s="56">
        <f t="shared" si="9"/>
        <v>0</v>
      </c>
    </row>
    <row r="107" spans="4:4">
      <c r="D107" s="56">
        <f t="shared" si="9"/>
        <v>0</v>
      </c>
    </row>
    <row r="108" spans="4:4">
      <c r="D108" s="56">
        <f t="shared" si="9"/>
        <v>0</v>
      </c>
    </row>
    <row r="109" spans="4:4">
      <c r="D109" s="56">
        <f t="shared" si="9"/>
        <v>0</v>
      </c>
    </row>
    <row r="110" spans="4:4">
      <c r="D110" s="56">
        <f t="shared" si="9"/>
        <v>0</v>
      </c>
    </row>
    <row r="111" spans="4:4">
      <c r="D111" s="56">
        <f t="shared" si="9"/>
        <v>0</v>
      </c>
    </row>
    <row r="112" spans="4:4">
      <c r="D112" s="56">
        <f t="shared" si="9"/>
        <v>0</v>
      </c>
    </row>
    <row r="113" spans="4:4">
      <c r="D113" s="56">
        <f t="shared" si="9"/>
        <v>0</v>
      </c>
    </row>
    <row r="114" spans="4:4">
      <c r="D114" s="56">
        <f t="shared" si="9"/>
        <v>0</v>
      </c>
    </row>
    <row r="115" spans="4:4">
      <c r="D115" s="56">
        <f t="shared" si="9"/>
        <v>0</v>
      </c>
    </row>
    <row r="116" spans="4:4">
      <c r="D116" s="56">
        <f t="shared" si="9"/>
        <v>0</v>
      </c>
    </row>
    <row r="117" spans="4:4">
      <c r="D117" s="56">
        <f t="shared" si="9"/>
        <v>0</v>
      </c>
    </row>
    <row r="118" spans="4:4">
      <c r="D118" s="56">
        <f t="shared" si="9"/>
        <v>0</v>
      </c>
    </row>
    <row r="119" spans="4:4">
      <c r="D119" s="56">
        <f t="shared" si="9"/>
        <v>0</v>
      </c>
    </row>
    <row r="120" spans="4:4">
      <c r="D120" s="56">
        <f t="shared" si="9"/>
        <v>0</v>
      </c>
    </row>
    <row r="121" spans="4:4">
      <c r="D121" s="56">
        <f t="shared" si="9"/>
        <v>0</v>
      </c>
    </row>
    <row r="122" spans="4:4">
      <c r="D122" s="56">
        <f t="shared" si="9"/>
        <v>0</v>
      </c>
    </row>
    <row r="123" spans="4:4">
      <c r="D123" s="56">
        <f t="shared" si="9"/>
        <v>0</v>
      </c>
    </row>
    <row r="124" spans="4:4">
      <c r="D124" s="56">
        <f t="shared" si="9"/>
        <v>0</v>
      </c>
    </row>
    <row r="125" spans="4:4">
      <c r="D125" s="56">
        <f t="shared" si="9"/>
        <v>0</v>
      </c>
    </row>
    <row r="126" spans="4:4">
      <c r="D126" s="56">
        <f t="shared" si="9"/>
        <v>0</v>
      </c>
    </row>
    <row r="127" spans="4:4">
      <c r="D127" s="56">
        <f t="shared" si="9"/>
        <v>0</v>
      </c>
    </row>
    <row r="128" spans="4:4">
      <c r="D128" s="56">
        <f t="shared" si="9"/>
        <v>0</v>
      </c>
    </row>
    <row r="129" spans="4:4">
      <c r="D129" s="56">
        <f t="shared" si="9"/>
        <v>0</v>
      </c>
    </row>
    <row r="130" spans="4:4">
      <c r="D130" s="56">
        <f t="shared" ref="D130:D155" si="10">C130-B130</f>
        <v>0</v>
      </c>
    </row>
    <row r="131" spans="4:4">
      <c r="D131" s="56">
        <f t="shared" si="10"/>
        <v>0</v>
      </c>
    </row>
    <row r="132" spans="4:4">
      <c r="D132" s="56">
        <f t="shared" si="10"/>
        <v>0</v>
      </c>
    </row>
    <row r="133" spans="4:4">
      <c r="D133" s="56">
        <f t="shared" si="10"/>
        <v>0</v>
      </c>
    </row>
    <row r="134" spans="4:4">
      <c r="D134" s="56">
        <f t="shared" si="10"/>
        <v>0</v>
      </c>
    </row>
    <row r="135" spans="4:4">
      <c r="D135" s="56">
        <f t="shared" si="10"/>
        <v>0</v>
      </c>
    </row>
    <row r="136" spans="4:4">
      <c r="D136" s="56">
        <f t="shared" si="10"/>
        <v>0</v>
      </c>
    </row>
    <row r="137" spans="4:4">
      <c r="D137" s="56">
        <f t="shared" si="10"/>
        <v>0</v>
      </c>
    </row>
    <row r="138" spans="4:4">
      <c r="D138" s="56">
        <f t="shared" si="10"/>
        <v>0</v>
      </c>
    </row>
    <row r="139" spans="4:4">
      <c r="D139" s="56">
        <f t="shared" si="10"/>
        <v>0</v>
      </c>
    </row>
    <row r="140" spans="4:4">
      <c r="D140" s="56">
        <f t="shared" si="10"/>
        <v>0</v>
      </c>
    </row>
    <row r="141" spans="4:4">
      <c r="D141" s="56">
        <f t="shared" si="10"/>
        <v>0</v>
      </c>
    </row>
    <row r="142" spans="4:4">
      <c r="D142" s="56">
        <f t="shared" si="10"/>
        <v>0</v>
      </c>
    </row>
    <row r="143" spans="4:4">
      <c r="D143" s="56">
        <f t="shared" si="10"/>
        <v>0</v>
      </c>
    </row>
    <row r="144" spans="4:4">
      <c r="D144" s="56">
        <f t="shared" si="10"/>
        <v>0</v>
      </c>
    </row>
    <row r="145" spans="4:4">
      <c r="D145" s="56">
        <f t="shared" si="10"/>
        <v>0</v>
      </c>
    </row>
    <row r="146" spans="4:4">
      <c r="D146" s="56">
        <f t="shared" si="10"/>
        <v>0</v>
      </c>
    </row>
    <row r="147" spans="4:4">
      <c r="D147" s="56">
        <f t="shared" si="10"/>
        <v>0</v>
      </c>
    </row>
    <row r="148" spans="4:4">
      <c r="D148" s="56">
        <f t="shared" si="10"/>
        <v>0</v>
      </c>
    </row>
    <row r="149" spans="4:4">
      <c r="D149" s="56">
        <f t="shared" si="10"/>
        <v>0</v>
      </c>
    </row>
    <row r="150" spans="4:4">
      <c r="D150" s="56">
        <f t="shared" si="10"/>
        <v>0</v>
      </c>
    </row>
    <row r="151" spans="4:4">
      <c r="D151" s="56">
        <f t="shared" si="10"/>
        <v>0</v>
      </c>
    </row>
    <row r="152" spans="4:4">
      <c r="D152" s="56">
        <f t="shared" si="10"/>
        <v>0</v>
      </c>
    </row>
    <row r="153" spans="4:4">
      <c r="D153" s="56">
        <f t="shared" si="10"/>
        <v>0</v>
      </c>
    </row>
    <row r="154" spans="4:4">
      <c r="D154" s="56">
        <f t="shared" si="10"/>
        <v>0</v>
      </c>
    </row>
    <row r="155" spans="4:4">
      <c r="D155" s="56">
        <f t="shared" si="10"/>
        <v>0</v>
      </c>
    </row>
  </sheetData>
  <phoneticPr fontId="0" type="noConversion"/>
  <pageMargins left="0.75" right="0.75" top="1" bottom="1" header="0.5" footer="0.5"/>
  <pageSetup orientation="portrait" cellComments="asDisplayed" horizontalDpi="200" verticalDpi="200" r:id="rId1"/>
  <headerFooter alignWithMargins="0">
    <oddHeader>&amp;L&amp;F&amp;R&amp;A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60"/>
  <sheetViews>
    <sheetView workbookViewId="0">
      <pane ySplit="1" topLeftCell="A2" activePane="bottomLeft" state="frozen"/>
      <selection activeCell="B24" sqref="B24"/>
      <selection pane="bottomLeft" activeCell="M15" sqref="M15"/>
    </sheetView>
  </sheetViews>
  <sheetFormatPr defaultRowHeight="11.25"/>
  <cols>
    <col min="1" max="1" width="11.42578125" style="40" bestFit="1" customWidth="1"/>
    <col min="2" max="2" width="10.140625" style="40" bestFit="1" customWidth="1"/>
    <col min="3" max="3" width="20.28515625" style="69" customWidth="1"/>
    <col min="4" max="4" width="7.28515625" style="70" bestFit="1" customWidth="1"/>
    <col min="5" max="5" width="11.28515625" style="71" bestFit="1" customWidth="1"/>
    <col min="6" max="6" width="8.5703125" style="71" bestFit="1" customWidth="1"/>
    <col min="7" max="7" width="14.7109375" style="46" bestFit="1" customWidth="1"/>
    <col min="8" max="8" width="14.85546875" style="46" bestFit="1" customWidth="1"/>
    <col min="9" max="9" width="15.5703125" style="45" bestFit="1" customWidth="1"/>
    <col min="10" max="10" width="9" style="72" bestFit="1" customWidth="1"/>
    <col min="11" max="11" width="8.42578125" style="45" bestFit="1" customWidth="1"/>
    <col min="12" max="16384" width="9.140625" style="45"/>
  </cols>
  <sheetData>
    <row r="1" spans="1:11" s="68" customFormat="1" ht="12" thickBot="1">
      <c r="A1" s="61" t="s">
        <v>2</v>
      </c>
      <c r="B1" s="62" t="s">
        <v>48</v>
      </c>
      <c r="C1" s="63" t="s">
        <v>49</v>
      </c>
      <c r="D1" s="64" t="s">
        <v>50</v>
      </c>
      <c r="E1" s="65" t="s">
        <v>51</v>
      </c>
      <c r="F1" s="65" t="s">
        <v>52</v>
      </c>
      <c r="G1" s="63" t="s">
        <v>53</v>
      </c>
      <c r="H1" s="63" t="s">
        <v>54</v>
      </c>
      <c r="I1" s="66" t="s">
        <v>55</v>
      </c>
      <c r="J1" s="67" t="s">
        <v>56</v>
      </c>
      <c r="K1" s="67" t="s">
        <v>57</v>
      </c>
    </row>
    <row r="2" spans="1:11">
      <c r="A2" s="40">
        <v>38121</v>
      </c>
      <c r="B2" s="40">
        <v>38119</v>
      </c>
      <c r="C2" s="69">
        <v>10.65</v>
      </c>
      <c r="D2" s="70">
        <v>0</v>
      </c>
      <c r="E2" s="71">
        <v>1.1048800000000001</v>
      </c>
      <c r="G2" s="46">
        <f t="shared" ref="G2:G7" si="0">D2*E2</f>
        <v>0</v>
      </c>
      <c r="H2" s="46">
        <v>0</v>
      </c>
      <c r="I2" s="46">
        <f t="shared" ref="I2:I24" si="1">SUM(C2,G2:H2)</f>
        <v>10.65</v>
      </c>
      <c r="J2" s="72">
        <v>67</v>
      </c>
    </row>
    <row r="3" spans="1:11">
      <c r="A3" s="40">
        <v>38154</v>
      </c>
      <c r="B3" s="40">
        <v>38150</v>
      </c>
      <c r="C3" s="69">
        <v>10.65</v>
      </c>
      <c r="D3" s="70">
        <v>0</v>
      </c>
      <c r="E3" s="71">
        <v>1.1048800000000001</v>
      </c>
      <c r="G3" s="46">
        <f t="shared" si="0"/>
        <v>0</v>
      </c>
      <c r="H3" s="46">
        <v>0</v>
      </c>
      <c r="I3" s="46">
        <f t="shared" si="1"/>
        <v>10.65</v>
      </c>
      <c r="J3" s="72">
        <v>76</v>
      </c>
    </row>
    <row r="4" spans="1:11">
      <c r="A4" s="40">
        <v>38184</v>
      </c>
      <c r="B4" s="40">
        <v>38182</v>
      </c>
      <c r="C4" s="69">
        <v>10.65</v>
      </c>
      <c r="D4" s="70">
        <v>0</v>
      </c>
      <c r="E4" s="71">
        <v>1.1048800000000001</v>
      </c>
      <c r="G4" s="46">
        <f t="shared" si="0"/>
        <v>0</v>
      </c>
      <c r="H4" s="46">
        <v>0</v>
      </c>
      <c r="I4" s="46">
        <f t="shared" si="1"/>
        <v>10.65</v>
      </c>
      <c r="J4" s="72">
        <v>78</v>
      </c>
    </row>
    <row r="5" spans="1:11">
      <c r="A5" s="40">
        <v>38216</v>
      </c>
      <c r="B5" s="40">
        <v>38211</v>
      </c>
      <c r="C5" s="69">
        <v>10.65</v>
      </c>
      <c r="D5" s="70">
        <v>0</v>
      </c>
      <c r="E5" s="71">
        <v>1.1048800000000001</v>
      </c>
      <c r="G5" s="46">
        <f t="shared" si="0"/>
        <v>0</v>
      </c>
      <c r="H5" s="46">
        <v>0</v>
      </c>
      <c r="I5" s="46">
        <f t="shared" si="1"/>
        <v>10.65</v>
      </c>
      <c r="J5" s="72">
        <v>76</v>
      </c>
    </row>
    <row r="6" spans="1:11">
      <c r="A6" s="40">
        <v>38246</v>
      </c>
      <c r="B6" s="40">
        <v>38243</v>
      </c>
      <c r="C6" s="69">
        <v>10.65</v>
      </c>
      <c r="D6" s="70">
        <v>0</v>
      </c>
      <c r="E6" s="71">
        <v>1.1048800000000001</v>
      </c>
      <c r="G6" s="46">
        <f t="shared" si="0"/>
        <v>0</v>
      </c>
      <c r="H6" s="46">
        <v>0</v>
      </c>
      <c r="I6" s="46">
        <f t="shared" si="1"/>
        <v>10.65</v>
      </c>
      <c r="J6" s="72">
        <v>75</v>
      </c>
    </row>
    <row r="7" spans="1:11">
      <c r="A7" s="40">
        <v>38275</v>
      </c>
      <c r="B7" s="40">
        <v>38272</v>
      </c>
      <c r="C7" s="69">
        <v>10.65</v>
      </c>
      <c r="D7" s="70">
        <v>7</v>
      </c>
      <c r="E7" s="71">
        <v>1.13571</v>
      </c>
      <c r="G7" s="46">
        <f t="shared" si="0"/>
        <v>7.9499700000000004</v>
      </c>
      <c r="H7" s="46">
        <v>0.33</v>
      </c>
      <c r="I7" s="46">
        <f t="shared" si="1"/>
        <v>18.929969999999997</v>
      </c>
      <c r="J7" s="72">
        <v>67</v>
      </c>
    </row>
    <row r="8" spans="1:11">
      <c r="A8" s="40">
        <v>38306</v>
      </c>
      <c r="B8" s="40">
        <v>38301</v>
      </c>
      <c r="C8" s="69">
        <v>10.65</v>
      </c>
      <c r="D8" s="70">
        <v>48</v>
      </c>
      <c r="E8" s="71">
        <v>1.18127</v>
      </c>
      <c r="F8" s="71">
        <v>0.16119</v>
      </c>
      <c r="G8" s="46">
        <f>D8*(E8+F8)</f>
        <v>64.438079999999999</v>
      </c>
      <c r="H8" s="46">
        <v>2.2599999999999998</v>
      </c>
      <c r="I8" s="46">
        <f t="shared" si="1"/>
        <v>77.34808000000001</v>
      </c>
      <c r="J8" s="72">
        <v>60</v>
      </c>
    </row>
    <row r="9" spans="1:11">
      <c r="A9" s="40">
        <v>38336</v>
      </c>
      <c r="B9" s="40">
        <v>38332</v>
      </c>
      <c r="C9" s="69">
        <v>10.65</v>
      </c>
      <c r="D9" s="70">
        <v>48</v>
      </c>
      <c r="E9" s="71">
        <v>1.23542</v>
      </c>
      <c r="F9" s="71">
        <v>8.7940000000000004E-2</v>
      </c>
      <c r="G9" s="46">
        <f>D9*(E9+F9)</f>
        <v>63.52127999999999</v>
      </c>
      <c r="H9" s="46">
        <v>5.03</v>
      </c>
      <c r="I9" s="46">
        <f t="shared" si="1"/>
        <v>79.201279999999997</v>
      </c>
      <c r="J9" s="72">
        <v>51</v>
      </c>
    </row>
    <row r="10" spans="1:11">
      <c r="A10" s="40">
        <v>38369</v>
      </c>
      <c r="B10" s="40">
        <v>38365</v>
      </c>
      <c r="C10" s="69">
        <v>10.65</v>
      </c>
      <c r="D10" s="70">
        <v>48</v>
      </c>
      <c r="E10" s="71">
        <v>1.33405</v>
      </c>
      <c r="F10" s="71">
        <v>7.6630000000000004E-2</v>
      </c>
      <c r="G10" s="46">
        <f>D10*(E10+F10)</f>
        <v>67.712639999999993</v>
      </c>
      <c r="H10" s="46">
        <v>7.57</v>
      </c>
      <c r="I10" s="46">
        <f t="shared" si="1"/>
        <v>85.932639999999992</v>
      </c>
      <c r="J10" s="72">
        <v>47</v>
      </c>
    </row>
    <row r="11" spans="1:11">
      <c r="A11" s="40">
        <v>38397</v>
      </c>
      <c r="B11" s="40">
        <v>38393</v>
      </c>
      <c r="C11" s="69">
        <v>10.65</v>
      </c>
      <c r="D11" s="70">
        <v>48</v>
      </c>
      <c r="E11" s="71">
        <v>1.29766</v>
      </c>
      <c r="F11" s="71">
        <v>3.6060000000000002E-2</v>
      </c>
      <c r="G11" s="46">
        <f>D11*(E11-F11)</f>
        <v>60.556800000000003</v>
      </c>
      <c r="H11" s="46">
        <v>8.23</v>
      </c>
      <c r="I11" s="46">
        <f t="shared" si="1"/>
        <v>79.436800000000005</v>
      </c>
      <c r="J11" s="72">
        <v>39</v>
      </c>
    </row>
    <row r="12" spans="1:11">
      <c r="A12" s="40">
        <v>38427</v>
      </c>
      <c r="B12" s="40">
        <v>38422</v>
      </c>
      <c r="C12" s="69">
        <v>10.65</v>
      </c>
      <c r="D12" s="70">
        <v>48</v>
      </c>
      <c r="E12" s="71">
        <v>1.2322</v>
      </c>
      <c r="F12" s="71">
        <v>2.7179999999999999E-2</v>
      </c>
      <c r="G12" s="46">
        <f>D12*(E12-F12)</f>
        <v>57.840959999999995</v>
      </c>
      <c r="H12" s="46">
        <v>6.67</v>
      </c>
      <c r="I12" s="46">
        <f t="shared" si="1"/>
        <v>75.160960000000003</v>
      </c>
      <c r="J12" s="72">
        <v>44</v>
      </c>
      <c r="K12" s="72"/>
    </row>
    <row r="13" spans="1:11">
      <c r="A13" s="40">
        <v>38457</v>
      </c>
      <c r="B13" s="40">
        <v>38454</v>
      </c>
      <c r="C13" s="69">
        <v>10.65</v>
      </c>
      <c r="D13" s="70">
        <v>48</v>
      </c>
      <c r="E13" s="71">
        <v>1.2322</v>
      </c>
      <c r="F13" s="71">
        <v>4.752E-2</v>
      </c>
      <c r="G13" s="46">
        <f t="shared" ref="G13:G20" si="2">D13*(E13+F13)</f>
        <v>61.426559999999995</v>
      </c>
      <c r="H13" s="46">
        <v>3.76</v>
      </c>
      <c r="I13" s="46">
        <f t="shared" si="1"/>
        <v>75.836560000000006</v>
      </c>
      <c r="J13" s="72">
        <v>54</v>
      </c>
      <c r="K13" s="72"/>
    </row>
    <row r="14" spans="1:11">
      <c r="A14" s="40">
        <v>38488</v>
      </c>
      <c r="B14" s="40">
        <v>38484</v>
      </c>
      <c r="C14" s="69">
        <v>7.74</v>
      </c>
      <c r="D14" s="70">
        <v>48</v>
      </c>
      <c r="E14" s="71">
        <v>1.17398</v>
      </c>
      <c r="G14" s="46">
        <f t="shared" si="2"/>
        <v>56.351039999999998</v>
      </c>
      <c r="H14" s="46">
        <v>1.97</v>
      </c>
      <c r="I14" s="46">
        <f t="shared" si="1"/>
        <v>66.061039999999991</v>
      </c>
      <c r="J14" s="72">
        <v>59</v>
      </c>
      <c r="K14" s="72">
        <f t="shared" ref="K14:K24" si="3">J2</f>
        <v>67</v>
      </c>
    </row>
    <row r="15" spans="1:11">
      <c r="A15" s="40">
        <v>38519</v>
      </c>
      <c r="B15" s="40">
        <v>38513</v>
      </c>
      <c r="C15" s="69">
        <v>7.74</v>
      </c>
      <c r="D15" s="70">
        <v>48</v>
      </c>
      <c r="E15" s="71">
        <v>1.17398</v>
      </c>
      <c r="G15" s="46">
        <f t="shared" si="2"/>
        <v>56.351039999999998</v>
      </c>
      <c r="H15" s="46">
        <v>0.33</v>
      </c>
      <c r="I15" s="46">
        <f t="shared" si="1"/>
        <v>64.421039999999991</v>
      </c>
      <c r="J15" s="72">
        <v>70</v>
      </c>
      <c r="K15" s="72">
        <f t="shared" si="3"/>
        <v>76</v>
      </c>
    </row>
    <row r="16" spans="1:11">
      <c r="A16" s="40">
        <v>38548</v>
      </c>
      <c r="B16" s="40">
        <v>38545</v>
      </c>
      <c r="C16" s="69">
        <v>7.74</v>
      </c>
      <c r="D16" s="70">
        <v>0</v>
      </c>
      <c r="E16" s="71">
        <v>1.17398</v>
      </c>
      <c r="G16" s="46">
        <f t="shared" si="2"/>
        <v>0</v>
      </c>
      <c r="I16" s="46">
        <f t="shared" si="1"/>
        <v>7.74</v>
      </c>
      <c r="J16" s="72">
        <v>79</v>
      </c>
      <c r="K16" s="72">
        <f t="shared" si="3"/>
        <v>78</v>
      </c>
    </row>
    <row r="17" spans="1:11">
      <c r="A17" s="40">
        <v>38579</v>
      </c>
      <c r="B17" s="40">
        <v>38575</v>
      </c>
      <c r="C17" s="69">
        <v>7.74</v>
      </c>
      <c r="D17" s="70">
        <v>0</v>
      </c>
      <c r="E17" s="73">
        <v>0</v>
      </c>
      <c r="G17" s="46">
        <f t="shared" si="2"/>
        <v>0</v>
      </c>
      <c r="I17" s="46">
        <f t="shared" si="1"/>
        <v>7.74</v>
      </c>
      <c r="J17" s="72">
        <v>82</v>
      </c>
      <c r="K17" s="72">
        <f t="shared" si="3"/>
        <v>76</v>
      </c>
    </row>
    <row r="18" spans="1:11">
      <c r="A18" s="40">
        <v>38610</v>
      </c>
      <c r="B18" s="40">
        <v>38607</v>
      </c>
      <c r="C18" s="69">
        <v>7.74</v>
      </c>
      <c r="D18" s="70">
        <v>0</v>
      </c>
      <c r="E18" s="73">
        <v>1.27583</v>
      </c>
      <c r="G18" s="46">
        <f t="shared" si="2"/>
        <v>0</v>
      </c>
      <c r="I18" s="46">
        <f t="shared" si="1"/>
        <v>7.74</v>
      </c>
      <c r="J18" s="72">
        <v>75</v>
      </c>
      <c r="K18" s="72">
        <f t="shared" si="3"/>
        <v>75</v>
      </c>
    </row>
    <row r="19" spans="1:11">
      <c r="A19" s="40">
        <v>38642</v>
      </c>
      <c r="B19" s="40">
        <v>38637</v>
      </c>
      <c r="C19" s="69">
        <v>7.74</v>
      </c>
      <c r="D19" s="70">
        <v>0</v>
      </c>
      <c r="E19" s="73">
        <v>0</v>
      </c>
      <c r="G19" s="46">
        <f t="shared" si="2"/>
        <v>0</v>
      </c>
      <c r="I19" s="46">
        <f t="shared" si="1"/>
        <v>7.74</v>
      </c>
      <c r="J19" s="72">
        <v>74</v>
      </c>
      <c r="K19" s="72">
        <f t="shared" si="3"/>
        <v>67</v>
      </c>
    </row>
    <row r="20" spans="1:11">
      <c r="A20" s="40">
        <v>38670</v>
      </c>
      <c r="B20" s="40">
        <v>38665</v>
      </c>
      <c r="C20" s="69">
        <v>7.74</v>
      </c>
      <c r="D20" s="70">
        <v>53</v>
      </c>
      <c r="E20" s="71">
        <v>1.6162300000000001</v>
      </c>
      <c r="F20" s="71">
        <v>3.5799999999999998E-3</v>
      </c>
      <c r="G20" s="46">
        <f t="shared" si="2"/>
        <v>85.849930000000001</v>
      </c>
      <c r="H20" s="46">
        <v>2.4900000000000002</v>
      </c>
      <c r="I20" s="46">
        <f t="shared" si="1"/>
        <v>96.07992999999999</v>
      </c>
      <c r="J20" s="72">
        <v>59</v>
      </c>
      <c r="K20" s="72">
        <f t="shared" si="3"/>
        <v>60</v>
      </c>
    </row>
    <row r="21" spans="1:11">
      <c r="A21" s="40">
        <v>38700</v>
      </c>
      <c r="B21" s="40">
        <v>38695</v>
      </c>
      <c r="C21" s="69">
        <v>7.74</v>
      </c>
      <c r="D21" s="70">
        <v>53</v>
      </c>
      <c r="E21" s="71">
        <v>1.73733</v>
      </c>
      <c r="F21" s="71">
        <v>8.0800000000000004E-3</v>
      </c>
      <c r="G21" s="46">
        <f>D21*(E21-F21)</f>
        <v>91.65025</v>
      </c>
      <c r="H21" s="46">
        <v>5.97</v>
      </c>
      <c r="I21" s="46">
        <f t="shared" si="1"/>
        <v>105.36024999999999</v>
      </c>
      <c r="J21" s="72">
        <v>48</v>
      </c>
      <c r="K21" s="72">
        <f t="shared" si="3"/>
        <v>51</v>
      </c>
    </row>
    <row r="22" spans="1:11">
      <c r="A22" s="40">
        <v>38733</v>
      </c>
      <c r="B22" s="40">
        <v>38728</v>
      </c>
      <c r="C22" s="69">
        <v>7.74</v>
      </c>
      <c r="D22" s="70">
        <v>53</v>
      </c>
      <c r="E22" s="71">
        <v>1.6694800000000001</v>
      </c>
      <c r="F22" s="71">
        <v>4.9500000000000004E-3</v>
      </c>
      <c r="G22" s="46">
        <f t="shared" ref="G22:G46" si="4">D22*(E22+F22)</f>
        <v>88.744790000000009</v>
      </c>
      <c r="H22" s="46">
        <v>9.02</v>
      </c>
      <c r="I22" s="46">
        <f t="shared" si="1"/>
        <v>105.50479</v>
      </c>
      <c r="J22" s="72">
        <v>43</v>
      </c>
      <c r="K22" s="72">
        <f t="shared" si="3"/>
        <v>47</v>
      </c>
    </row>
    <row r="23" spans="1:11">
      <c r="A23" s="40">
        <v>38762</v>
      </c>
      <c r="B23" s="40">
        <v>38757</v>
      </c>
      <c r="C23" s="69">
        <v>7.74</v>
      </c>
      <c r="D23" s="70">
        <v>53</v>
      </c>
      <c r="E23" s="71">
        <v>1.4704299999999999</v>
      </c>
      <c r="F23" s="71">
        <v>9.6259999999999998E-2</v>
      </c>
      <c r="G23" s="46">
        <f t="shared" si="4"/>
        <v>83.034570000000002</v>
      </c>
      <c r="H23" s="46">
        <v>6.53</v>
      </c>
      <c r="I23" s="46">
        <f t="shared" si="1"/>
        <v>97.304569999999998</v>
      </c>
      <c r="J23" s="72">
        <v>47</v>
      </c>
      <c r="K23" s="72">
        <f t="shared" si="3"/>
        <v>39</v>
      </c>
    </row>
    <row r="24" spans="1:11">
      <c r="A24" s="40">
        <v>38792</v>
      </c>
      <c r="B24" s="40">
        <v>38789</v>
      </c>
      <c r="C24" s="69">
        <v>7.74</v>
      </c>
      <c r="D24" s="70">
        <v>53</v>
      </c>
      <c r="E24" s="71">
        <v>1.3092699999999999</v>
      </c>
      <c r="F24" s="71">
        <v>3.737E-2</v>
      </c>
      <c r="G24" s="46">
        <f t="shared" si="4"/>
        <v>71.371919999999989</v>
      </c>
      <c r="H24" s="46">
        <v>6.44</v>
      </c>
      <c r="I24" s="46">
        <f t="shared" si="1"/>
        <v>85.551919999999981</v>
      </c>
      <c r="J24" s="72">
        <v>49</v>
      </c>
      <c r="K24" s="72">
        <f t="shared" si="3"/>
        <v>44</v>
      </c>
    </row>
    <row r="25" spans="1:11">
      <c r="G25" s="46">
        <f t="shared" si="4"/>
        <v>0</v>
      </c>
      <c r="I25" s="46" t="e">
        <f>SUM(C25,G25:H25)-#REF!</f>
        <v>#REF!</v>
      </c>
    </row>
    <row r="26" spans="1:11">
      <c r="G26" s="46">
        <f t="shared" si="4"/>
        <v>0</v>
      </c>
      <c r="I26" s="46" t="e">
        <f>SUM(C26,G26:H26)-#REF!</f>
        <v>#REF!</v>
      </c>
    </row>
    <row r="27" spans="1:11">
      <c r="G27" s="46">
        <f t="shared" si="4"/>
        <v>0</v>
      </c>
      <c r="I27" s="46" t="e">
        <f>SUM(C27,G27:H27)-#REF!</f>
        <v>#REF!</v>
      </c>
    </row>
    <row r="28" spans="1:11">
      <c r="G28" s="46">
        <f t="shared" si="4"/>
        <v>0</v>
      </c>
      <c r="I28" s="46" t="e">
        <f>SUM(C28,G28:H28)-#REF!</f>
        <v>#REF!</v>
      </c>
    </row>
    <row r="29" spans="1:11">
      <c r="G29" s="46">
        <f t="shared" si="4"/>
        <v>0</v>
      </c>
      <c r="I29" s="46" t="e">
        <f>SUM(C29,G29:H29)-#REF!</f>
        <v>#REF!</v>
      </c>
    </row>
    <row r="30" spans="1:11">
      <c r="G30" s="46">
        <f t="shared" si="4"/>
        <v>0</v>
      </c>
      <c r="I30" s="46" t="e">
        <f>SUM(C30,G30:H30)-#REF!</f>
        <v>#REF!</v>
      </c>
    </row>
    <row r="31" spans="1:11">
      <c r="G31" s="46">
        <f t="shared" si="4"/>
        <v>0</v>
      </c>
      <c r="I31" s="46" t="e">
        <f>SUM(C31,G31:H31)-#REF!</f>
        <v>#REF!</v>
      </c>
    </row>
    <row r="32" spans="1:11">
      <c r="G32" s="46">
        <f t="shared" si="4"/>
        <v>0</v>
      </c>
      <c r="I32" s="46" t="e">
        <f>SUM(C32,G32:H32)-#REF!</f>
        <v>#REF!</v>
      </c>
    </row>
    <row r="33" spans="7:9">
      <c r="G33" s="46">
        <f t="shared" si="4"/>
        <v>0</v>
      </c>
      <c r="I33" s="46" t="e">
        <f>SUM(C33,G33:H33)-#REF!</f>
        <v>#REF!</v>
      </c>
    </row>
    <row r="34" spans="7:9">
      <c r="G34" s="46">
        <f t="shared" si="4"/>
        <v>0</v>
      </c>
      <c r="I34" s="46" t="e">
        <f>SUM(C34,G34:H34)-#REF!</f>
        <v>#REF!</v>
      </c>
    </row>
    <row r="35" spans="7:9">
      <c r="G35" s="46">
        <f t="shared" si="4"/>
        <v>0</v>
      </c>
      <c r="I35" s="46" t="e">
        <f>SUM(C35,G35:H35)-#REF!</f>
        <v>#REF!</v>
      </c>
    </row>
    <row r="36" spans="7:9">
      <c r="G36" s="46">
        <f t="shared" si="4"/>
        <v>0</v>
      </c>
      <c r="I36" s="46" t="e">
        <f>SUM(C36,G36:H36)-#REF!</f>
        <v>#REF!</v>
      </c>
    </row>
    <row r="37" spans="7:9">
      <c r="G37" s="46">
        <f t="shared" si="4"/>
        <v>0</v>
      </c>
      <c r="I37" s="46" t="e">
        <f>SUM(C37,G37:H37)-#REF!</f>
        <v>#REF!</v>
      </c>
    </row>
    <row r="38" spans="7:9">
      <c r="G38" s="46">
        <f t="shared" si="4"/>
        <v>0</v>
      </c>
      <c r="I38" s="46" t="e">
        <f>SUM(C38,G38:H38)-#REF!</f>
        <v>#REF!</v>
      </c>
    </row>
    <row r="39" spans="7:9">
      <c r="G39" s="46">
        <f t="shared" si="4"/>
        <v>0</v>
      </c>
      <c r="I39" s="46" t="e">
        <f>SUM(C39,G39:H39)-#REF!</f>
        <v>#REF!</v>
      </c>
    </row>
    <row r="40" spans="7:9">
      <c r="G40" s="46">
        <f t="shared" si="4"/>
        <v>0</v>
      </c>
      <c r="I40" s="46" t="e">
        <f>SUM(C40,G40:H40)-#REF!</f>
        <v>#REF!</v>
      </c>
    </row>
    <row r="41" spans="7:9">
      <c r="G41" s="46">
        <f t="shared" si="4"/>
        <v>0</v>
      </c>
      <c r="I41" s="46" t="e">
        <f>SUM(C41,G41:H41)-#REF!</f>
        <v>#REF!</v>
      </c>
    </row>
    <row r="42" spans="7:9">
      <c r="G42" s="46">
        <f t="shared" si="4"/>
        <v>0</v>
      </c>
      <c r="I42" s="46" t="e">
        <f>SUM(C42,G42:H42)-#REF!</f>
        <v>#REF!</v>
      </c>
    </row>
    <row r="43" spans="7:9">
      <c r="G43" s="46">
        <f t="shared" si="4"/>
        <v>0</v>
      </c>
      <c r="I43" s="46" t="e">
        <f>SUM(C43,G43:H43)-#REF!</f>
        <v>#REF!</v>
      </c>
    </row>
    <row r="44" spans="7:9">
      <c r="G44" s="46">
        <f t="shared" si="4"/>
        <v>0</v>
      </c>
      <c r="I44" s="46" t="e">
        <f>SUM(C44,G44:H44)-#REF!</f>
        <v>#REF!</v>
      </c>
    </row>
    <row r="45" spans="7:9">
      <c r="G45" s="46">
        <f t="shared" si="4"/>
        <v>0</v>
      </c>
      <c r="I45" s="46" t="e">
        <f>SUM(C45,G45:H45)-#REF!</f>
        <v>#REF!</v>
      </c>
    </row>
    <row r="46" spans="7:9">
      <c r="G46" s="46">
        <f t="shared" si="4"/>
        <v>0</v>
      </c>
      <c r="I46" s="46" t="e">
        <f>SUM(C46,G46:H46)-#REF!</f>
        <v>#REF!</v>
      </c>
    </row>
    <row r="47" spans="7:9">
      <c r="I47" s="46" t="e">
        <f>SUM(C47,G47:H47)-#REF!</f>
        <v>#REF!</v>
      </c>
    </row>
    <row r="48" spans="7:9">
      <c r="I48" s="46" t="e">
        <f>SUM(C48,G48:H48)-#REF!</f>
        <v>#REF!</v>
      </c>
    </row>
    <row r="49" spans="9:9">
      <c r="I49" s="46" t="e">
        <f>SUM(C49,G49:H49)-#REF!</f>
        <v>#REF!</v>
      </c>
    </row>
    <row r="50" spans="9:9">
      <c r="I50" s="46" t="e">
        <f>SUM(C50,G50:H50)-#REF!</f>
        <v>#REF!</v>
      </c>
    </row>
    <row r="51" spans="9:9">
      <c r="I51" s="46" t="e">
        <f>SUM(C51,G51:H51)-#REF!</f>
        <v>#REF!</v>
      </c>
    </row>
    <row r="52" spans="9:9">
      <c r="I52" s="46" t="e">
        <f>SUM(C52,G52:H52)-#REF!</f>
        <v>#REF!</v>
      </c>
    </row>
    <row r="53" spans="9:9">
      <c r="I53" s="46" t="e">
        <f>SUM(C53,G53:H53)-#REF!</f>
        <v>#REF!</v>
      </c>
    </row>
    <row r="54" spans="9:9">
      <c r="I54" s="46" t="e">
        <f>SUM(C54,G54:H54)-#REF!</f>
        <v>#REF!</v>
      </c>
    </row>
    <row r="55" spans="9:9">
      <c r="I55" s="46" t="e">
        <f>SUM(C55,G55:H55)-#REF!</f>
        <v>#REF!</v>
      </c>
    </row>
    <row r="56" spans="9:9">
      <c r="I56" s="46" t="e">
        <f>SUM(C56,G56:H56)-#REF!</f>
        <v>#REF!</v>
      </c>
    </row>
    <row r="57" spans="9:9">
      <c r="I57" s="46" t="e">
        <f>SUM(C57,G57:H57)-#REF!</f>
        <v>#REF!</v>
      </c>
    </row>
    <row r="58" spans="9:9">
      <c r="I58" s="46" t="e">
        <f>SUM(C58,G58:H58)-#REF!</f>
        <v>#REF!</v>
      </c>
    </row>
    <row r="59" spans="9:9">
      <c r="I59" s="46" t="e">
        <f>SUM(C59,G59:H59)-#REF!</f>
        <v>#REF!</v>
      </c>
    </row>
    <row r="60" spans="9:9">
      <c r="I60" s="46" t="e">
        <f>SUM(C60,G60:H60)-#REF!</f>
        <v>#REF!</v>
      </c>
    </row>
  </sheetData>
  <phoneticPr fontId="0" type="noConversion"/>
  <pageMargins left="0.75" right="0.75" top="1" bottom="1" header="0.5" footer="0.5"/>
  <pageSetup orientation="portrait" cellComments="asDisplayed" horizontalDpi="200" verticalDpi="200" r:id="rId1"/>
  <headerFooter alignWithMargins="0">
    <oddHeader>&amp;L&amp;F&amp;R&amp;A</oddHeader>
    <oddFooter>&amp;L&amp;D&amp;R&amp;P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21"/>
  <sheetViews>
    <sheetView workbookViewId="0">
      <selection activeCell="H13" sqref="H13"/>
    </sheetView>
  </sheetViews>
  <sheetFormatPr defaultRowHeight="12.75"/>
  <cols>
    <col min="1" max="1" width="12.28515625" customWidth="1"/>
    <col min="2" max="2" width="12" customWidth="1"/>
    <col min="3" max="3" width="14.5703125" customWidth="1"/>
    <col min="4" max="4" width="15.7109375" customWidth="1"/>
    <col min="5" max="5" width="16.42578125" customWidth="1"/>
    <col min="6" max="6" width="13.42578125" customWidth="1"/>
  </cols>
  <sheetData>
    <row r="1" spans="1:6" ht="13.5" thickBot="1"/>
    <row r="2" spans="1:6" ht="14.25" thickTop="1" thickBot="1">
      <c r="A2" s="75" t="s">
        <v>77</v>
      </c>
      <c r="B2" s="76" t="s">
        <v>78</v>
      </c>
      <c r="C2" s="76" t="s">
        <v>79</v>
      </c>
      <c r="D2" s="76" t="s">
        <v>80</v>
      </c>
      <c r="E2" s="76" t="s">
        <v>81</v>
      </c>
      <c r="F2" s="77" t="s">
        <v>82</v>
      </c>
    </row>
    <row r="3" spans="1:6" ht="13.5" thickTop="1">
      <c r="A3" s="78">
        <v>8</v>
      </c>
      <c r="B3" t="s">
        <v>83</v>
      </c>
      <c r="C3" t="s">
        <v>84</v>
      </c>
      <c r="D3" s="83">
        <v>35586</v>
      </c>
      <c r="E3" s="74">
        <v>35923</v>
      </c>
      <c r="F3" s="74">
        <v>24484</v>
      </c>
    </row>
    <row r="4" spans="1:6">
      <c r="A4" s="78">
        <v>1</v>
      </c>
      <c r="B4" t="s">
        <v>85</v>
      </c>
      <c r="C4" t="s">
        <v>86</v>
      </c>
      <c r="D4" s="83">
        <v>24772</v>
      </c>
      <c r="E4" s="74"/>
      <c r="F4" s="74">
        <v>15991</v>
      </c>
    </row>
    <row r="5" spans="1:6">
      <c r="A5" s="80">
        <v>2</v>
      </c>
      <c r="B5" s="81" t="s">
        <v>85</v>
      </c>
      <c r="C5" s="81" t="s">
        <v>87</v>
      </c>
      <c r="D5" s="84">
        <v>35372</v>
      </c>
      <c r="E5" s="82">
        <v>35389</v>
      </c>
      <c r="F5" s="82">
        <v>25968</v>
      </c>
    </row>
    <row r="6" spans="1:6">
      <c r="A6" s="78">
        <v>6</v>
      </c>
      <c r="B6" t="s">
        <v>88</v>
      </c>
      <c r="C6" t="s">
        <v>89</v>
      </c>
      <c r="D6" s="83">
        <v>35855</v>
      </c>
      <c r="E6" s="74"/>
      <c r="F6" s="74">
        <v>23868</v>
      </c>
    </row>
    <row r="7" spans="1:6">
      <c r="A7" s="78">
        <v>3</v>
      </c>
      <c r="B7" t="s">
        <v>90</v>
      </c>
      <c r="C7" t="s">
        <v>91</v>
      </c>
      <c r="D7" s="83">
        <v>24077</v>
      </c>
      <c r="E7" s="74"/>
      <c r="F7" s="74">
        <v>26209</v>
      </c>
    </row>
    <row r="8" spans="1:6">
      <c r="A8" s="78">
        <v>4</v>
      </c>
      <c r="B8" t="s">
        <v>92</v>
      </c>
      <c r="C8" t="s">
        <v>93</v>
      </c>
      <c r="D8" s="83">
        <v>23746</v>
      </c>
      <c r="E8" s="74">
        <v>28583</v>
      </c>
      <c r="F8" s="74">
        <v>16539</v>
      </c>
    </row>
    <row r="9" spans="1:6">
      <c r="A9" s="78">
        <v>5</v>
      </c>
      <c r="B9" t="s">
        <v>94</v>
      </c>
      <c r="C9" t="s">
        <v>95</v>
      </c>
      <c r="D9" s="83">
        <v>35855</v>
      </c>
      <c r="E9" s="74"/>
      <c r="F9" s="74">
        <v>26634</v>
      </c>
    </row>
    <row r="10" spans="1:6">
      <c r="A10" s="78">
        <v>7</v>
      </c>
      <c r="B10" t="s">
        <v>94</v>
      </c>
      <c r="C10" t="s">
        <v>96</v>
      </c>
      <c r="D10" s="83">
        <v>35952</v>
      </c>
      <c r="E10" s="74"/>
      <c r="F10" s="74">
        <v>26736</v>
      </c>
    </row>
    <row r="11" spans="1:6">
      <c r="A11" s="78"/>
      <c r="D11" s="79"/>
      <c r="E11" s="79"/>
      <c r="F11" s="79"/>
    </row>
    <row r="17" spans="1:6">
      <c r="A17" s="156" t="s">
        <v>97</v>
      </c>
      <c r="B17" s="156"/>
      <c r="C17" s="156"/>
      <c r="D17" s="156"/>
      <c r="E17" s="156"/>
      <c r="F17" s="156"/>
    </row>
    <row r="18" spans="1:6">
      <c r="B18" s="157" t="s">
        <v>98</v>
      </c>
      <c r="C18" s="157"/>
      <c r="D18" s="157"/>
      <c r="E18" s="157"/>
      <c r="F18" s="157"/>
    </row>
    <row r="19" spans="1:6" ht="13.5" thickBot="1">
      <c r="B19" s="158" t="s">
        <v>99</v>
      </c>
      <c r="C19" s="158"/>
      <c r="D19" s="158"/>
      <c r="E19" s="158"/>
      <c r="F19" s="158"/>
    </row>
    <row r="20" spans="1:6" ht="14.25" thickTop="1" thickBot="1">
      <c r="A20" s="159" t="s">
        <v>100</v>
      </c>
      <c r="B20" s="160"/>
      <c r="C20" s="160"/>
      <c r="D20" s="160"/>
      <c r="E20" s="160"/>
      <c r="F20" s="161"/>
    </row>
    <row r="21" spans="1:6" ht="13.5" thickTop="1"/>
  </sheetData>
  <mergeCells count="4">
    <mergeCell ref="A17:F17"/>
    <mergeCell ref="B18:F18"/>
    <mergeCell ref="B19:F19"/>
    <mergeCell ref="A20:F20"/>
  </mergeCells>
  <phoneticPr fontId="0" type="noConversion"/>
  <pageMargins left="0.75" right="0.75" top="1" bottom="1" header="0.5" footer="0.5"/>
  <pageSetup orientation="portrait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0"/>
  <sheetViews>
    <sheetView zoomScaleNormal="100" workbookViewId="0">
      <selection activeCell="D28" sqref="D28"/>
    </sheetView>
  </sheetViews>
  <sheetFormatPr defaultRowHeight="12.75"/>
  <cols>
    <col min="9" max="9" width="13.85546875" bestFit="1" customWidth="1"/>
    <col min="10" max="10" width="10" bestFit="1" customWidth="1"/>
  </cols>
  <sheetData>
    <row r="1" spans="1:9">
      <c r="A1" s="26" t="s">
        <v>74</v>
      </c>
      <c r="B1" s="26"/>
      <c r="C1" s="26"/>
      <c r="D1" s="26"/>
      <c r="E1" s="26"/>
      <c r="F1" s="26"/>
      <c r="G1" s="26"/>
      <c r="H1" s="26"/>
      <c r="I1" s="26"/>
    </row>
    <row r="2" spans="1:9" s="27" customFormat="1"/>
    <row r="3" spans="1:9" s="27" customFormat="1">
      <c r="A3" s="28" t="s">
        <v>69</v>
      </c>
      <c r="B3" s="28"/>
      <c r="C3" s="28"/>
      <c r="D3" s="28"/>
      <c r="E3" s="28"/>
      <c r="F3" s="28"/>
      <c r="G3" s="28"/>
      <c r="H3" s="28"/>
      <c r="I3" s="28"/>
    </row>
    <row r="4" spans="1:9" s="27" customFormat="1"/>
    <row r="5" spans="1:9">
      <c r="A5" t="s">
        <v>11</v>
      </c>
      <c r="B5" s="29">
        <v>55</v>
      </c>
      <c r="E5" s="29" t="s">
        <v>12</v>
      </c>
      <c r="H5" s="30" t="s">
        <v>13</v>
      </c>
      <c r="I5" s="31">
        <f>B5</f>
        <v>55</v>
      </c>
    </row>
    <row r="6" spans="1:9">
      <c r="A6" t="s">
        <v>11</v>
      </c>
      <c r="B6" s="29">
        <f>B5-1</f>
        <v>54</v>
      </c>
      <c r="C6" t="s">
        <v>70</v>
      </c>
      <c r="E6" s="29" t="s">
        <v>12</v>
      </c>
      <c r="H6" s="30" t="s">
        <v>14</v>
      </c>
      <c r="I6" s="31">
        <f>I5*B6</f>
        <v>2970</v>
      </c>
    </row>
    <row r="7" spans="1:9">
      <c r="A7" t="s">
        <v>11</v>
      </c>
      <c r="B7" s="29">
        <f>B6-1</f>
        <v>53</v>
      </c>
      <c r="C7" t="s">
        <v>71</v>
      </c>
      <c r="E7" s="29" t="s">
        <v>12</v>
      </c>
      <c r="H7" s="30" t="s">
        <v>15</v>
      </c>
      <c r="I7" s="31">
        <f>I6*B7</f>
        <v>157410</v>
      </c>
    </row>
    <row r="8" spans="1:9">
      <c r="A8" t="s">
        <v>11</v>
      </c>
      <c r="B8" s="29">
        <f>B7-1</f>
        <v>52</v>
      </c>
      <c r="C8" t="s">
        <v>72</v>
      </c>
      <c r="E8" s="29" t="s">
        <v>12</v>
      </c>
      <c r="H8" s="30" t="s">
        <v>16</v>
      </c>
      <c r="I8" s="31">
        <f>I7*B8</f>
        <v>8185320</v>
      </c>
    </row>
    <row r="9" spans="1:9">
      <c r="A9" t="s">
        <v>11</v>
      </c>
      <c r="B9" s="29">
        <f>B8-1</f>
        <v>51</v>
      </c>
      <c r="C9" t="s">
        <v>73</v>
      </c>
      <c r="E9" s="29" t="s">
        <v>12</v>
      </c>
      <c r="H9" s="30" t="s">
        <v>17</v>
      </c>
      <c r="I9" s="31">
        <f>I8*B9</f>
        <v>417451320</v>
      </c>
    </row>
    <row r="10" spans="1:9">
      <c r="B10" s="29"/>
      <c r="I10" s="31"/>
    </row>
    <row r="11" spans="1:9">
      <c r="A11" t="s">
        <v>18</v>
      </c>
      <c r="B11" s="29"/>
      <c r="I11" s="31"/>
    </row>
    <row r="12" spans="1:9">
      <c r="B12" s="29"/>
      <c r="I12" s="31"/>
    </row>
    <row r="13" spans="1:9">
      <c r="A13" t="s">
        <v>11</v>
      </c>
      <c r="B13" s="29">
        <v>42</v>
      </c>
      <c r="C13" t="s">
        <v>75</v>
      </c>
      <c r="E13" s="29" t="s">
        <v>12</v>
      </c>
      <c r="H13" s="30" t="s">
        <v>19</v>
      </c>
      <c r="I13" s="31">
        <f>I9*B13</f>
        <v>17532955440</v>
      </c>
    </row>
    <row r="14" spans="1:9">
      <c r="B14" s="29"/>
      <c r="I14" s="31"/>
    </row>
    <row r="15" spans="1:9">
      <c r="A15" s="26" t="s">
        <v>20</v>
      </c>
      <c r="B15" s="26"/>
      <c r="C15" s="26"/>
      <c r="D15" s="26"/>
      <c r="E15" s="26"/>
      <c r="F15" s="26"/>
      <c r="G15" s="26"/>
      <c r="H15" s="26"/>
      <c r="I15" s="26"/>
    </row>
    <row r="17" spans="1:9">
      <c r="A17" s="32" t="s">
        <v>21</v>
      </c>
      <c r="B17" s="32"/>
      <c r="C17" s="32"/>
      <c r="D17" s="32"/>
      <c r="E17" s="32" t="s">
        <v>22</v>
      </c>
      <c r="F17" s="32"/>
      <c r="G17" s="32"/>
      <c r="H17" s="32"/>
      <c r="I17" s="33">
        <v>6500000000</v>
      </c>
    </row>
    <row r="19" spans="1:9">
      <c r="A19" t="s">
        <v>23</v>
      </c>
      <c r="E19" t="s">
        <v>24</v>
      </c>
      <c r="I19" s="30" t="s">
        <v>76</v>
      </c>
    </row>
    <row r="20" spans="1:9">
      <c r="A20" t="s">
        <v>25</v>
      </c>
      <c r="E20" t="s">
        <v>26</v>
      </c>
      <c r="I20" s="30" t="s">
        <v>27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3:B9"/>
  <sheetViews>
    <sheetView workbookViewId="0">
      <selection activeCell="B10" sqref="B10"/>
    </sheetView>
  </sheetViews>
  <sheetFormatPr defaultRowHeight="12.75"/>
  <cols>
    <col min="1" max="1" width="17.85546875" bestFit="1" customWidth="1"/>
    <col min="2" max="2" width="10.42578125" bestFit="1" customWidth="1"/>
  </cols>
  <sheetData>
    <row r="3" spans="1:2">
      <c r="A3" t="s">
        <v>101</v>
      </c>
      <c r="B3">
        <f>SUM('Auto Mileage'!E63:E91)</f>
        <v>321.36599999999993</v>
      </c>
    </row>
    <row r="5" spans="1:2">
      <c r="A5" t="s">
        <v>102</v>
      </c>
      <c r="B5" s="74">
        <f>MAX('Auto Mileage'!A3:A91)</f>
        <v>37142</v>
      </c>
    </row>
    <row r="7" spans="1:2">
      <c r="A7" t="s">
        <v>103</v>
      </c>
      <c r="B7">
        <f>('Auto Mileage'!C91)/SUM('Auto Mileage'!E3:E91)</f>
        <v>53.002909679506594</v>
      </c>
    </row>
    <row r="9" spans="1:2">
      <c r="A9" t="s">
        <v>104</v>
      </c>
      <c r="B9">
        <f>'Auto Mileage'!A91-'Auto Mileage'!A3</f>
        <v>616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dat00_eu</vt:lpstr>
      <vt:lpstr>NC public libraries</vt:lpstr>
      <vt:lpstr>Auto Mileage</vt:lpstr>
      <vt:lpstr>Power</vt:lpstr>
      <vt:lpstr>Water</vt:lpstr>
      <vt:lpstr>Gas</vt:lpstr>
      <vt:lpstr>database</vt:lpstr>
      <vt:lpstr>Lotto Chances</vt:lpstr>
      <vt:lpstr>Linking sheets</vt:lpstr>
      <vt:lpstr>do oil and exchange rates match</vt:lpstr>
      <vt:lpstr>Print Circulation</vt:lpstr>
      <vt:lpstr>dat00_eu!dat00_eu</vt:lpstr>
      <vt:lpstr>'Auto Mileage'!Print_Titles</vt:lpstr>
      <vt:lpstr>Gas!Print_Titles</vt:lpstr>
      <vt:lpstr>'NC public libraries'!Print_Titles</vt:lpstr>
      <vt:lpstr>Power!Print_Titles</vt:lpstr>
      <vt:lpstr>Water!Print_Titles</vt:lpstr>
    </vt:vector>
  </TitlesOfParts>
  <Company>UNC-CH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E. Bergquist</dc:creator>
  <cp:lastModifiedBy>ils755</cp:lastModifiedBy>
  <dcterms:created xsi:type="dcterms:W3CDTF">2006-04-21T12:06:18Z</dcterms:created>
  <dcterms:modified xsi:type="dcterms:W3CDTF">2010-06-01T14:12:08Z</dcterms:modified>
</cp:coreProperties>
</file>